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ml.chartshapes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stidab\Desktop\OBSERVATORIOS\ODINA\Datos_Contexto\Oviedo\Oviedo2023\"/>
    </mc:Choice>
  </mc:AlternateContent>
  <xr:revisionPtr revIDLastSave="0" documentId="13_ncr:1_{3075C0CA-F050-4F86-936E-81324148B64E}" xr6:coauthVersionLast="36" xr6:coauthVersionMax="36" xr10:uidLastSave="{00000000-0000-0000-0000-000000000000}"/>
  <bookViews>
    <workbookView xWindow="180" yWindow="1140" windowWidth="7500" windowHeight="6350" tabRatio="867" xr2:uid="{00000000-000D-0000-FFFF-FFFF00000000}"/>
  </bookViews>
  <sheets>
    <sheet name="PORTADA" sheetId="27" r:id="rId1"/>
    <sheet name="ÍNDICE" sheetId="28" r:id="rId2"/>
    <sheet name="Tabla 1" sheetId="16" r:id="rId3"/>
    <sheet name="Tabla 2" sheetId="30" r:id="rId4"/>
    <sheet name="Tabla 3" sheetId="4" r:id="rId5"/>
    <sheet name="Tabla 4" sheetId="5" r:id="rId6"/>
    <sheet name="Tabla 5" sheetId="11" r:id="rId7"/>
    <sheet name="Tabla 6" sheetId="15" r:id="rId8"/>
    <sheet name="Tabla 7" sheetId="7" r:id="rId9"/>
    <sheet name="Tabla 8" sheetId="10" r:id="rId10"/>
    <sheet name="Tabla 9" sheetId="12" r:id="rId11"/>
    <sheet name="Tabla 10" sheetId="8" r:id="rId12"/>
    <sheet name="Gráfico 1" sheetId="24" r:id="rId13"/>
    <sheet name="Gráfico 2" sheetId="29" r:id="rId14"/>
    <sheet name="Gráfico 3" sheetId="17" r:id="rId15"/>
    <sheet name="Gráfico 4" sheetId="19" r:id="rId16"/>
    <sheet name="Gráfico 5" sheetId="20" r:id="rId17"/>
    <sheet name="Gráfico 6" sheetId="21" r:id="rId18"/>
    <sheet name="Gráfico 7" sheetId="18" r:id="rId19"/>
    <sheet name="Gráfico 8" sheetId="22" r:id="rId20"/>
    <sheet name="Gráfico 9" sheetId="23" r:id="rId21"/>
  </sheets>
  <externalReferences>
    <externalReference r:id="rId22"/>
    <externalReference r:id="rId23"/>
  </externalReferences>
  <definedNames>
    <definedName name="_xlnm._FilterDatabase" localSheetId="8" hidden="1">'Tabla 7'!$A$7:$W$71</definedName>
    <definedName name="CEDAD19_PIRAMIDE_BARRIOS_Y_NACIONALIDAD">#REF!</definedName>
  </definedNames>
  <calcPr calcId="191029"/>
</workbook>
</file>

<file path=xl/calcChain.xml><?xml version="1.0" encoding="utf-8"?>
<calcChain xmlns="http://schemas.openxmlformats.org/spreadsheetml/2006/main">
  <c r="H71" i="5" l="1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AH71" i="8" l="1"/>
  <c r="AH70" i="8"/>
  <c r="AH69" i="8"/>
  <c r="AH68" i="8"/>
  <c r="AH67" i="8"/>
  <c r="AH66" i="8"/>
  <c r="AH65" i="8"/>
  <c r="AH64" i="8"/>
  <c r="AH63" i="8"/>
  <c r="AH62" i="8"/>
  <c r="AH61" i="8"/>
  <c r="AH60" i="8"/>
  <c r="AH59" i="8"/>
  <c r="AH58" i="8"/>
  <c r="AH57" i="8"/>
  <c r="AH56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G71" i="8"/>
  <c r="AG70" i="8"/>
  <c r="AG69" i="8"/>
  <c r="AG68" i="8"/>
  <c r="AG67" i="8"/>
  <c r="AG66" i="8"/>
  <c r="AG65" i="8"/>
  <c r="AG64" i="8"/>
  <c r="AG63" i="8"/>
  <c r="AG62" i="8"/>
  <c r="AG61" i="8"/>
  <c r="AG60" i="8"/>
  <c r="AG59" i="8"/>
  <c r="AG58" i="8"/>
  <c r="AG57" i="8"/>
  <c r="AG56" i="8"/>
  <c r="AG55" i="8"/>
  <c r="AG54" i="8"/>
  <c r="AG53" i="8"/>
  <c r="AG52" i="8"/>
  <c r="AG51" i="8"/>
  <c r="AG50" i="8"/>
  <c r="AG49" i="8"/>
  <c r="AG48" i="8"/>
  <c r="AG47" i="8"/>
  <c r="AG46" i="8"/>
  <c r="AG45" i="8"/>
  <c r="AG44" i="8"/>
  <c r="AG43" i="8"/>
  <c r="AG42" i="8"/>
  <c r="AG41" i="8"/>
  <c r="AG40" i="8"/>
  <c r="AG39" i="8"/>
  <c r="AG38" i="8"/>
  <c r="AG37" i="8"/>
  <c r="AG36" i="8"/>
  <c r="AG35" i="8"/>
  <c r="AG34" i="8"/>
  <c r="AG33" i="8"/>
  <c r="AG32" i="8"/>
  <c r="AG31" i="8"/>
  <c r="AG30" i="8"/>
  <c r="AG29" i="8"/>
  <c r="AG28" i="8"/>
  <c r="AG27" i="8"/>
  <c r="AG26" i="8"/>
  <c r="AG25" i="8"/>
  <c r="AG24" i="8"/>
  <c r="AG23" i="8"/>
  <c r="AG22" i="8"/>
  <c r="AG21" i="8"/>
  <c r="AG20" i="8"/>
  <c r="AG19" i="8"/>
  <c r="AG18" i="8"/>
  <c r="AG17" i="8"/>
  <c r="AG16" i="8"/>
  <c r="AG15" i="8"/>
  <c r="AG14" i="8"/>
  <c r="AG13" i="8"/>
  <c r="AG12" i="8"/>
  <c r="AG11" i="8"/>
  <c r="AG10" i="8"/>
  <c r="AG9" i="8"/>
  <c r="AD71" i="8"/>
  <c r="AD70" i="8"/>
  <c r="AD69" i="8"/>
  <c r="AD68" i="8"/>
  <c r="AD67" i="8"/>
  <c r="AD66" i="8"/>
  <c r="AD65" i="8"/>
  <c r="AD64" i="8"/>
  <c r="AD63" i="8"/>
  <c r="AD62" i="8"/>
  <c r="AD61" i="8"/>
  <c r="AD60" i="8"/>
  <c r="AD59" i="8"/>
  <c r="AD58" i="8"/>
  <c r="AD57" i="8"/>
  <c r="AD56" i="8"/>
  <c r="AD55" i="8"/>
  <c r="AD54" i="8"/>
  <c r="AD53" i="8"/>
  <c r="AD52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C71" i="8"/>
  <c r="AC70" i="8"/>
  <c r="AC69" i="8"/>
  <c r="AC68" i="8"/>
  <c r="AC67" i="8"/>
  <c r="AC66" i="8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50" i="8"/>
  <c r="AC49" i="8"/>
  <c r="AC48" i="8"/>
  <c r="AC47" i="8"/>
  <c r="AC46" i="8"/>
  <c r="AC45" i="8"/>
  <c r="AC44" i="8"/>
  <c r="AC43" i="8"/>
  <c r="AC42" i="8"/>
  <c r="AC41" i="8"/>
  <c r="AC40" i="8"/>
  <c r="AC39" i="8"/>
  <c r="AC38" i="8"/>
  <c r="AC37" i="8"/>
  <c r="AC36" i="8"/>
  <c r="AC35" i="8"/>
  <c r="AC34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Z52" i="8"/>
  <c r="Z51" i="8"/>
  <c r="Z50" i="8"/>
  <c r="Z49" i="8"/>
  <c r="Z48" i="8"/>
  <c r="Z47" i="8"/>
  <c r="Z46" i="8"/>
  <c r="Z45" i="8"/>
  <c r="Z44" i="8"/>
  <c r="Z43" i="8"/>
  <c r="Z42" i="8"/>
  <c r="Z41" i="8"/>
  <c r="Z40" i="8"/>
  <c r="Z39" i="8"/>
  <c r="Z38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V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U71" i="8"/>
  <c r="U70" i="8"/>
  <c r="U69" i="8"/>
  <c r="U68" i="8"/>
  <c r="U67" i="8"/>
  <c r="U66" i="8"/>
  <c r="U65" i="8"/>
  <c r="U64" i="8"/>
  <c r="U63" i="8"/>
  <c r="U62" i="8"/>
  <c r="U61" i="8"/>
  <c r="U60" i="8"/>
  <c r="U59" i="8"/>
  <c r="U58" i="8"/>
  <c r="U57" i="8"/>
  <c r="U56" i="8"/>
  <c r="U55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Q133" i="12"/>
  <c r="Q132" i="12"/>
  <c r="Q131" i="12"/>
  <c r="Q130" i="12"/>
  <c r="Q129" i="12"/>
  <c r="Q128" i="12"/>
  <c r="Q127" i="12"/>
  <c r="Q126" i="12"/>
  <c r="Q125" i="12"/>
  <c r="Q124" i="12"/>
  <c r="Q123" i="12"/>
  <c r="Q122" i="12"/>
  <c r="Q121" i="12"/>
  <c r="Q120" i="12"/>
  <c r="Q119" i="12"/>
  <c r="Q118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4" i="12"/>
  <c r="Q103" i="12"/>
  <c r="Q102" i="12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M133" i="12"/>
  <c r="M132" i="12"/>
  <c r="M131" i="12"/>
  <c r="M130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K133" i="12"/>
  <c r="K132" i="12"/>
  <c r="K131" i="12"/>
  <c r="K130" i="12"/>
  <c r="K129" i="12"/>
  <c r="K128" i="12"/>
  <c r="K127" i="12"/>
  <c r="K126" i="12"/>
  <c r="K125" i="12"/>
  <c r="K124" i="12"/>
  <c r="K123" i="12"/>
  <c r="K122" i="12"/>
  <c r="K121" i="12"/>
  <c r="K120" i="12"/>
  <c r="K119" i="12"/>
  <c r="K118" i="12"/>
  <c r="K117" i="12"/>
  <c r="K116" i="12"/>
  <c r="K115" i="12"/>
  <c r="K114" i="12"/>
  <c r="K113" i="12"/>
  <c r="K112" i="12"/>
  <c r="K111" i="12"/>
  <c r="K110" i="12"/>
  <c r="K109" i="12"/>
  <c r="K108" i="12"/>
  <c r="K107" i="12"/>
  <c r="K106" i="12"/>
  <c r="K105" i="12"/>
  <c r="K104" i="12"/>
  <c r="K103" i="12"/>
  <c r="K102" i="12"/>
  <c r="K101" i="12"/>
  <c r="K100" i="12"/>
  <c r="K99" i="12"/>
  <c r="K98" i="12"/>
  <c r="K97" i="12"/>
  <c r="K96" i="12"/>
  <c r="K95" i="12"/>
  <c r="K94" i="12"/>
  <c r="K93" i="12"/>
  <c r="K92" i="12"/>
  <c r="K91" i="12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Z9" i="7"/>
  <c r="Y9" i="7"/>
  <c r="X9" i="7"/>
  <c r="W9" i="7" l="1"/>
  <c r="V9" i="7"/>
  <c r="U9" i="7"/>
  <c r="R9" i="7"/>
  <c r="T9" i="7"/>
  <c r="S9" i="7"/>
  <c r="Q9" i="7"/>
  <c r="P9" i="7"/>
  <c r="O9" i="7"/>
  <c r="N9" i="7"/>
  <c r="M9" i="7"/>
  <c r="L9" i="7"/>
  <c r="I9" i="7"/>
  <c r="K9" i="7"/>
  <c r="J9" i="7"/>
  <c r="H9" i="7"/>
  <c r="G9" i="7"/>
  <c r="F9" i="7"/>
  <c r="H70" i="15" l="1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</calcChain>
</file>

<file path=xl/sharedStrings.xml><?xml version="1.0" encoding="utf-8"?>
<sst xmlns="http://schemas.openxmlformats.org/spreadsheetml/2006/main" count="1009" uniqueCount="323">
  <si>
    <t>BARRIO</t>
  </si>
  <si>
    <t>ANTIGUO</t>
  </si>
  <si>
    <t>BRAÑES</t>
  </si>
  <si>
    <t>BUENAVISTA</t>
  </si>
  <si>
    <t>CACES</t>
  </si>
  <si>
    <t>CENTRO-ESTE</t>
  </si>
  <si>
    <t>CENTRO-NORTE</t>
  </si>
  <si>
    <t>CENTRO-OESTE</t>
  </si>
  <si>
    <t>CENTRO-SUR</t>
  </si>
  <si>
    <t>CIUDAD NARANCO</t>
  </si>
  <si>
    <t>EL CRISTO</t>
  </si>
  <si>
    <t>GODOS</t>
  </si>
  <si>
    <t>LA CORREDORIA</t>
  </si>
  <si>
    <t>LA ERIA</t>
  </si>
  <si>
    <t>LA FLORIDA</t>
  </si>
  <si>
    <t>LAS CAMPAS</t>
  </si>
  <si>
    <t>LATORES</t>
  </si>
  <si>
    <t>LIMANES</t>
  </si>
  <si>
    <t>LORIANA</t>
  </si>
  <si>
    <t>MANZANEDA</t>
  </si>
  <si>
    <t>NARANCO-ESTE</t>
  </si>
  <si>
    <t>NAVES</t>
  </si>
  <si>
    <t>OLIVARES</t>
  </si>
  <si>
    <t>OLLONIEGO</t>
  </si>
  <si>
    <t>OTERO</t>
  </si>
  <si>
    <t>PANDO</t>
  </si>
  <si>
    <t>PANDO-OVIEDO</t>
  </si>
  <si>
    <t>PARQUE INVIERNO</t>
  </si>
  <si>
    <t>PEREDA</t>
  </si>
  <si>
    <t>PINTORIA</t>
  </si>
  <si>
    <t>PUERTO</t>
  </si>
  <si>
    <t>SOGRANDIO</t>
  </si>
  <si>
    <t>TEATINOS</t>
  </si>
  <si>
    <t>TENDERINA-FOZANELDI</t>
  </si>
  <si>
    <t>TRUBIA</t>
  </si>
  <si>
    <t>VENTANIELLES</t>
  </si>
  <si>
    <t>VILLAPEREZ</t>
  </si>
  <si>
    <t>TOTAL</t>
  </si>
  <si>
    <t>BENDONES</t>
  </si>
  <si>
    <t>SANTIANES</t>
  </si>
  <si>
    <t>POBLACIÓN TOTAL</t>
  </si>
  <si>
    <t>EXTRANJEROS</t>
  </si>
  <si>
    <t>% EXTRANJEROS</t>
  </si>
  <si>
    <t>Fuente: Ayuntamiento de Oviedo</t>
  </si>
  <si>
    <t>HOMBRES</t>
  </si>
  <si>
    <t>% HOMBRES EXTRANJEROS</t>
  </si>
  <si>
    <t xml:space="preserve">MUJERES  </t>
  </si>
  <si>
    <t>EXTRANJERAS</t>
  </si>
  <si>
    <t>%MUJERES EXTRANJERAS</t>
  </si>
  <si>
    <t>AMÉRICA</t>
  </si>
  <si>
    <t>MUJERES</t>
  </si>
  <si>
    <t>ÁFRICA</t>
  </si>
  <si>
    <t>EUROPA NO COMUNITARIA</t>
  </si>
  <si>
    <t>ASIA</t>
  </si>
  <si>
    <t>OCEANÍA</t>
  </si>
  <si>
    <t>UNIÓN EUROPEA</t>
  </si>
  <si>
    <t>Hombres</t>
  </si>
  <si>
    <t>Mujeres</t>
  </si>
  <si>
    <t>Hombres Total</t>
  </si>
  <si>
    <t>Mujeres Total</t>
  </si>
  <si>
    <t>Ambos Sexos</t>
  </si>
  <si>
    <t>Total</t>
  </si>
  <si>
    <t>TOTAL EXTRANJEROS</t>
  </si>
  <si>
    <t xml:space="preserve">Distribución de Población Extranjera por Barrio por Sexo según Continente. Oviedo. </t>
  </si>
  <si>
    <t xml:space="preserve">Distribución de Población Extranjera por Continente por Barrio. Oviedo. </t>
  </si>
  <si>
    <t>Población Extranjera por Continente y Sexo por Barrio.</t>
  </si>
  <si>
    <t xml:space="preserve">Distribución de Población Extranjera por Continente y Sexo por Barrio. Oviedo. </t>
  </si>
  <si>
    <t>Población por Barrio. Oviedo.</t>
  </si>
  <si>
    <r>
      <t>“</t>
    </r>
    <r>
      <rPr>
        <i/>
        <sz val="9"/>
        <color indexed="23"/>
        <rFont val="Arial"/>
        <family val="2"/>
      </rPr>
      <t>Elaboración Odina a partir de la información del Ayuntamiento de Oviedo</t>
    </r>
    <r>
      <rPr>
        <sz val="9"/>
        <color indexed="23"/>
        <rFont val="Arial"/>
        <family val="2"/>
      </rPr>
      <t xml:space="preserve">”. </t>
    </r>
  </si>
  <si>
    <t>Índice de tablas y gráficos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</si>
  <si>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</si>
  <si>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</si>
  <si>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</si>
  <si>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</si>
  <si>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</si>
  <si>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</si>
  <si>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</si>
  <si>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</si>
  <si>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</si>
  <si>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Tabla 10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</si>
  <si>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</si>
  <si>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</si>
  <si>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</si>
  <si>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</si>
  <si>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</si>
  <si>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</si>
  <si>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</si>
  <si>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</si>
  <si>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</si>
  <si>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FUENTE: AYUNTAMIENTO DE OVIEDO</t>
  </si>
  <si>
    <t>Regresar al Índice</t>
  </si>
  <si>
    <t xml:space="preserve">Población Extranjera en Oviedo por sexo y nacionalidad (principales nacionalidades). </t>
  </si>
  <si>
    <t>Población por Barrio y por Sexo. Oviedo.</t>
  </si>
  <si>
    <t>Distribución de Población Extranjera por Sexo y por Barrio. Oviedo.</t>
  </si>
  <si>
    <t>Regresar al índice</t>
  </si>
  <si>
    <t>Hombre</t>
  </si>
  <si>
    <t>Mujer</t>
  </si>
  <si>
    <t>Edad</t>
  </si>
  <si>
    <t>% Hombre</t>
  </si>
  <si>
    <t>% Mujer</t>
  </si>
  <si>
    <t>% Total Extranjeros</t>
  </si>
  <si>
    <t>Total Extranjeros por Rango de Edad</t>
  </si>
  <si>
    <t>Total Españoles por Rango de Edad</t>
  </si>
  <si>
    <t>% Total</t>
  </si>
  <si>
    <t>% Total Españoles</t>
  </si>
  <si>
    <t>POBLACIÓN ESPAÑOLA</t>
  </si>
  <si>
    <t>POBLACIÓN EXTRANJERA</t>
  </si>
  <si>
    <t>Distribución de Población Extranjera por Barrio en relación al Total de Población Extranjera. Oviedo.</t>
  </si>
  <si>
    <t>% de Hombres</t>
  </si>
  <si>
    <t>% de Mujeres</t>
  </si>
  <si>
    <t>Dist. Total</t>
  </si>
  <si>
    <t>Dist. Hombres</t>
  </si>
  <si>
    <t>Dist. Mujeres</t>
  </si>
  <si>
    <t>% de UNIÓN EUROPEA</t>
  </si>
  <si>
    <t>% de EUROPA NO COMUNITARIA</t>
  </si>
  <si>
    <t>% de AMÉRICA</t>
  </si>
  <si>
    <t>% de ÁFRICA</t>
  </si>
  <si>
    <t>% de ASIA</t>
  </si>
  <si>
    <t>% de OCEANÍA</t>
  </si>
  <si>
    <t>% HOMBRES</t>
  </si>
  <si>
    <t>% MUJERES</t>
  </si>
  <si>
    <t>CERDEÑO RURAL</t>
  </si>
  <si>
    <t>CERDEÑO URBANO</t>
  </si>
  <si>
    <t>COLLOTO RURAL</t>
  </si>
  <si>
    <t>Total Población por Rango de Edad</t>
  </si>
  <si>
    <t>% DE EUROPA NO COMUNITARIA</t>
  </si>
  <si>
    <t>5 - 9 años</t>
  </si>
  <si>
    <t>0 -  4 años</t>
  </si>
  <si>
    <t>10 - 14 años</t>
  </si>
  <si>
    <t>15 - 19 años</t>
  </si>
  <si>
    <t>20- 24 años</t>
  </si>
  <si>
    <t>25 - 29 años</t>
  </si>
  <si>
    <t>30 - 34 años</t>
  </si>
  <si>
    <t>35 - 39 años</t>
  </si>
  <si>
    <t>40 - 44 años</t>
  </si>
  <si>
    <t>45 - 49 años</t>
  </si>
  <si>
    <t>50 - 54 años</t>
  </si>
  <si>
    <t>55 - 59 años</t>
  </si>
  <si>
    <t>60 -  64 años</t>
  </si>
  <si>
    <t>65 - 69 años</t>
  </si>
  <si>
    <t>70 - 74 años</t>
  </si>
  <si>
    <t>75 - 79 años</t>
  </si>
  <si>
    <t>80 - 84 años</t>
  </si>
  <si>
    <t>85 -  89 años</t>
  </si>
  <si>
    <t>90 - 94 años</t>
  </si>
  <si>
    <t>95 - 99 años</t>
  </si>
  <si>
    <t>100 - 104 años</t>
  </si>
  <si>
    <t>105 - 109 años</t>
  </si>
  <si>
    <t>110 - 114 años</t>
  </si>
  <si>
    <t>APÁTRIDA</t>
  </si>
  <si>
    <t>APÁTRIDAS</t>
  </si>
  <si>
    <t>% de APÁTRIDAS</t>
  </si>
  <si>
    <t>% de APÁTRIDA</t>
  </si>
  <si>
    <t>Población por tramos de edad. Oviedo 2022</t>
  </si>
  <si>
    <t>LAS CALDAS</t>
  </si>
  <si>
    <t>SAN ESTEBAN</t>
  </si>
  <si>
    <t>VEGUÍN</t>
  </si>
  <si>
    <r>
      <rPr>
        <b/>
        <i/>
        <sz val="26"/>
        <color indexed="56"/>
        <rFont val="Georgia"/>
        <family val="1"/>
      </rPr>
      <t>Población extranjera en Oviedo                                  1 de enero de 2023</t>
    </r>
    <r>
      <rPr>
        <b/>
        <i/>
        <sz val="18"/>
        <color indexed="56"/>
        <rFont val="Georgia"/>
        <family val="1"/>
      </rPr>
      <t xml:space="preserve">                                                          </t>
    </r>
    <r>
      <rPr>
        <b/>
        <i/>
        <sz val="11"/>
        <color indexed="56"/>
        <rFont val="Georgia"/>
        <family val="1"/>
      </rPr>
      <t>(Padrón Municipal. Fuente: Ayuntamiento de Oviedo)</t>
    </r>
  </si>
  <si>
    <t xml:space="preserve"> PADRÓN MUNICIPAL A 1 DE ENERO DE 2023</t>
  </si>
  <si>
    <t>Población Extranjera en Oviedo por sexo y nacionalidad. (Principales nacionalidades). 1 de enero de 2023</t>
  </si>
  <si>
    <t>Población por Rango de Edad (Total, Española y Extranjera). Oviedo 2023</t>
  </si>
  <si>
    <t>Población por Barrio.Oviedo. 1 de enero de 2023</t>
  </si>
  <si>
    <t>Población por Barrio y por Sexo. Oviedo. 1 de enero de 2023</t>
  </si>
  <si>
    <t>Distribución de Población Extrajera por Sexo y Barrio. Oviedo. 1 de enero de 2023</t>
  </si>
  <si>
    <t>Distribución de Población Extranjera por Barrio en relación al Total de Población Extranjera. Oviedo. 1 de enero de 2023</t>
  </si>
  <si>
    <t>Población Extranjera por Continente y Sexo. Oviedo. 1 de enero de 2023</t>
  </si>
  <si>
    <t>Distribución de Población Extranjera por Continente por Barrio. Oviedo.1 de enero de 2023</t>
  </si>
  <si>
    <t>Distribución de Población Extranjera por Continente y Sexo por Barrio. Oviedo. 1 de enero de 2023</t>
  </si>
  <si>
    <t>Distribución de Población Extranjera por Barrio por Sexo según Continente. Oviedo. 1 de enero de 2023</t>
  </si>
  <si>
    <t>Porcentaje de Extranjeros en Oviedo 2023</t>
  </si>
  <si>
    <t>Pirámide de Población Española y Extranjera. Oviedo 2023</t>
  </si>
  <si>
    <t>Porcentaje de Extranjeros por Barrio. Oviedo 2023</t>
  </si>
  <si>
    <t>Porcentaje de Población Extranjera por Sexo por Barrio. Oviedo 2023</t>
  </si>
  <si>
    <t>Distribución de Población Extranjera por Sexo por Barrio. Oviedo 2023</t>
  </si>
  <si>
    <t>Distribución de Población Extranjera en relación al Total de Población Extranjera. Principales Barrios. Oviedo. 1 de enero de 2023</t>
  </si>
  <si>
    <t>Distribución de Población Extranjera por Continente. Oviedo. 2023</t>
  </si>
  <si>
    <t>Distribución de Población Extranjera por Continente y por Barrio. Oviedo 2023</t>
  </si>
  <si>
    <t>Distribución de Hombres Extranjeros por Continente y por Barrio. Oviedo 2023</t>
  </si>
  <si>
    <t>Distribución de Mujeres Extranjeras por Continente y por Barrio. Oviedo 2023</t>
  </si>
  <si>
    <t>Padón Municipal a 1 de enero de 2023</t>
  </si>
  <si>
    <t>Pirámide de Población Española. Oviedo 2023</t>
  </si>
  <si>
    <t>Pirámide de Población Extranjera. Oviedo 2023</t>
  </si>
  <si>
    <t xml:space="preserve">Porcentaje de Población Extranjera por Sexo por Barrio. Oviedo 2023. </t>
  </si>
  <si>
    <t>Alemania</t>
  </si>
  <si>
    <t>Austria</t>
  </si>
  <si>
    <t>Bégica</t>
  </si>
  <si>
    <t>Bulgaria</t>
  </si>
  <si>
    <t>Croacia</t>
  </si>
  <si>
    <t>Dinamarca</t>
  </si>
  <si>
    <t>Eslovenia</t>
  </si>
  <si>
    <t>Estonia</t>
  </si>
  <si>
    <t>Finlandia</t>
  </si>
  <si>
    <t>Francia</t>
  </si>
  <si>
    <t>Grecia</t>
  </si>
  <si>
    <t>Honduras</t>
  </si>
  <si>
    <t>Hungría</t>
  </si>
  <si>
    <t>Irlanda</t>
  </si>
  <si>
    <t>Italia</t>
  </si>
  <si>
    <t>Letonia</t>
  </si>
  <si>
    <t>Lituania</t>
  </si>
  <si>
    <t>Malta</t>
  </si>
  <si>
    <t>Noruega</t>
  </si>
  <si>
    <t>Países Bajos</t>
  </si>
  <si>
    <t>Polonia</t>
  </si>
  <si>
    <t>Portugal</t>
  </si>
  <si>
    <t>República Checa</t>
  </si>
  <si>
    <t>República Eslovaca</t>
  </si>
  <si>
    <t>Rumanía</t>
  </si>
  <si>
    <t>Suecia</t>
  </si>
  <si>
    <t>Albania</t>
  </si>
  <si>
    <t>Bielorrusia</t>
  </si>
  <si>
    <t>Bosnia- Herzegovina</t>
  </si>
  <si>
    <t>Georgia</t>
  </si>
  <si>
    <t>Islandia</t>
  </si>
  <si>
    <t>Macedonia</t>
  </si>
  <si>
    <t>Moldavia</t>
  </si>
  <si>
    <t>Montenegro</t>
  </si>
  <si>
    <t>Reino Unido</t>
  </si>
  <si>
    <t>Rusia</t>
  </si>
  <si>
    <t>Serbia</t>
  </si>
  <si>
    <t>Suiza</t>
  </si>
  <si>
    <t>Ucrania</t>
  </si>
  <si>
    <t>Argentina</t>
  </si>
  <si>
    <t>Bolivia</t>
  </si>
  <si>
    <t>Brasil</t>
  </si>
  <si>
    <t>Canadá</t>
  </si>
  <si>
    <t>Chile</t>
  </si>
  <si>
    <t>Colombia</t>
  </si>
  <si>
    <t>Costa Rica</t>
  </si>
  <si>
    <t>Cuba</t>
  </si>
  <si>
    <t>Dominica</t>
  </si>
  <si>
    <t>Ecuador</t>
  </si>
  <si>
    <t>El Salvador</t>
  </si>
  <si>
    <t>Estados Unidos</t>
  </si>
  <si>
    <t>Guatemala</t>
  </si>
  <si>
    <t>Haití</t>
  </si>
  <si>
    <t>México</t>
  </si>
  <si>
    <t>Nicaragua</t>
  </si>
  <si>
    <t>Panamá</t>
  </si>
  <si>
    <t>Paraguay</t>
  </si>
  <si>
    <t>Perú</t>
  </si>
  <si>
    <t>República Dominicana</t>
  </si>
  <si>
    <t>Uruguay</t>
  </si>
  <si>
    <t>Venezuela</t>
  </si>
  <si>
    <t>Angola</t>
  </si>
  <si>
    <t>Argelia</t>
  </si>
  <si>
    <t>Burkina Faso</t>
  </si>
  <si>
    <t>Cabo Verde</t>
  </si>
  <si>
    <t>Camerún</t>
  </si>
  <si>
    <t>Congo</t>
  </si>
  <si>
    <t>Costa de Marfil</t>
  </si>
  <si>
    <t>Egipto</t>
  </si>
  <si>
    <t>Etipia</t>
  </si>
  <si>
    <t>Gabón</t>
  </si>
  <si>
    <t>Gambia</t>
  </si>
  <si>
    <t>Ghana</t>
  </si>
  <si>
    <t>Guinea</t>
  </si>
  <si>
    <t>Guinea Ecuatorial</t>
  </si>
  <si>
    <t>Guinea Bissau</t>
  </si>
  <si>
    <t>Kenia</t>
  </si>
  <si>
    <t>Libia</t>
  </si>
  <si>
    <t>Mali</t>
  </si>
  <si>
    <t>Marruecos</t>
  </si>
  <si>
    <t>Mauricio</t>
  </si>
  <si>
    <t>Mauritania</t>
  </si>
  <si>
    <t>Mozambique</t>
  </si>
  <si>
    <t>Namibia</t>
  </si>
  <si>
    <t>Nigeria</t>
  </si>
  <si>
    <t>Rep. Democrática del Congo</t>
  </si>
  <si>
    <t>Ruanda</t>
  </si>
  <si>
    <t>Senegal</t>
  </si>
  <si>
    <t>Sudáfrica</t>
  </si>
  <si>
    <t>Tanzania</t>
  </si>
  <si>
    <t>Túnez</t>
  </si>
  <si>
    <t>Uganda</t>
  </si>
  <si>
    <t>Zimbabwe</t>
  </si>
  <si>
    <t>Afganistán</t>
  </si>
  <si>
    <t>Armenia</t>
  </si>
  <si>
    <t>Bangladesh</t>
  </si>
  <si>
    <t>China</t>
  </si>
  <si>
    <t>Filipinas</t>
  </si>
  <si>
    <t>India</t>
  </si>
  <si>
    <t>Indonesia</t>
  </si>
  <si>
    <t>Irak</t>
  </si>
  <si>
    <t>Irán</t>
  </si>
  <si>
    <t>Israel</t>
  </si>
  <si>
    <t>Japón</t>
  </si>
  <si>
    <t>Jordania</t>
  </si>
  <si>
    <t>Kazajstan</t>
  </si>
  <si>
    <t>Kirgvistan</t>
  </si>
  <si>
    <t>Libano</t>
  </si>
  <si>
    <t>Malasia</t>
  </si>
  <si>
    <t>Mongolia</t>
  </si>
  <si>
    <t>Nepal</t>
  </si>
  <si>
    <t>Omán</t>
  </si>
  <si>
    <t>Pakistán</t>
  </si>
  <si>
    <t>Palestina</t>
  </si>
  <si>
    <t>República de Corea</t>
  </si>
  <si>
    <t>Siria</t>
  </si>
  <si>
    <t>Tailandia</t>
  </si>
  <si>
    <t>Turquia</t>
  </si>
  <si>
    <t>Vietnam</t>
  </si>
  <si>
    <t>Yemen</t>
  </si>
  <si>
    <t>Australia</t>
  </si>
  <si>
    <t>Nueva Zelanda</t>
  </si>
  <si>
    <t>COLLOTO URBANO</t>
  </si>
  <si>
    <t>LA ARGAÑOSA</t>
  </si>
  <si>
    <t>LA MANJOYA</t>
  </si>
  <si>
    <t>LA MONXINA-LA FUERZA</t>
  </si>
  <si>
    <t>MONTE CERRADO</t>
  </si>
  <si>
    <t>NARANCO MONUMENTOS</t>
  </si>
  <si>
    <t>NARANCO-OESTE RURAL</t>
  </si>
  <si>
    <t>PONTÓN DE VAQUEROS</t>
  </si>
  <si>
    <t>PUMARÍN</t>
  </si>
  <si>
    <t>SAMIGUEL</t>
  </si>
  <si>
    <t>SAN CLAUDIO RURALl</t>
  </si>
  <si>
    <t>SAN CLAUDIO-URBANO</t>
  </si>
  <si>
    <t>SAN LÁZARO</t>
  </si>
  <si>
    <t>SAN PEDRU DE NORA</t>
  </si>
  <si>
    <t>TUDELA DE AGÜERIA</t>
  </si>
  <si>
    <t>UDRIÓN</t>
  </si>
  <si>
    <t>VALLOBÍN</t>
  </si>
  <si>
    <t>SANTA MARINA DE PIEDRAMUELLE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</si>
</sst>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color indexed="23"/>
      <name val="Arial"/>
      <family val="2"/>
    </font>
    <font>
      <sz val="9"/>
      <color indexed="23"/>
      <name val="Arial"/>
      <family val="2"/>
    </font>
    <font>
      <b/>
      <sz val="10"/>
      <color indexed="9"/>
      <name val="Arial"/>
      <family val="2"/>
    </font>
    <font>
      <sz val="9"/>
      <color indexed="23"/>
      <name val="Arial"/>
      <family val="2"/>
    </font>
    <font>
      <b/>
      <sz val="11"/>
      <color indexed="9"/>
      <name val="Arial"/>
      <family val="2"/>
    </font>
    <font>
      <sz val="8"/>
      <color indexed="49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MS Sans Serif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49"/>
      <name val="Arial"/>
      <family val="2"/>
    </font>
    <font>
      <b/>
      <sz val="9.9"/>
      <color indexed="9"/>
      <name val="Arial"/>
      <family val="2"/>
    </font>
    <font>
      <b/>
      <sz val="12"/>
      <color indexed="49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26"/>
      <color indexed="56"/>
      <name val="Georgia"/>
      <family val="1"/>
    </font>
    <font>
      <b/>
      <i/>
      <sz val="18"/>
      <color indexed="56"/>
      <name val="Georgia"/>
      <family val="1"/>
    </font>
    <font>
      <b/>
      <i/>
      <sz val="11"/>
      <color indexed="56"/>
      <name val="Georgia"/>
      <family val="1"/>
    </font>
    <font>
      <b/>
      <sz val="18"/>
      <color indexed="9"/>
      <name val="Arial"/>
      <family val="2"/>
    </font>
    <font>
      <b/>
      <sz val="18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8" tint="-0.249977111117893"/>
      <name val="Arial"/>
      <family val="2"/>
    </font>
    <font>
      <b/>
      <sz val="11"/>
      <color rgb="FF33CCCC"/>
      <name val="Arial"/>
      <family val="2"/>
    </font>
    <font>
      <b/>
      <sz val="10"/>
      <color theme="0"/>
      <name val="Arial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sz val="9"/>
      <color rgb="FFFF0000"/>
      <name val="Arial"/>
      <family val="2"/>
    </font>
    <font>
      <b/>
      <sz val="10"/>
      <color rgb="FFFF0000"/>
      <name val="MS Sans Serif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26" fillId="0" borderId="0"/>
    <xf numFmtId="0" fontId="1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/>
    <xf numFmtId="0" fontId="5" fillId="0" borderId="0" xfId="0" applyFont="1"/>
    <xf numFmtId="0" fontId="10" fillId="2" borderId="1" xfId="0" quotePrefix="1" applyFont="1" applyFill="1" applyBorder="1"/>
    <xf numFmtId="0" fontId="10" fillId="2" borderId="1" xfId="0" applyFont="1" applyFill="1" applyBorder="1"/>
    <xf numFmtId="0" fontId="10" fillId="2" borderId="2" xfId="0" quotePrefix="1" applyFont="1" applyFill="1" applyBorder="1"/>
    <xf numFmtId="0" fontId="11" fillId="0" borderId="0" xfId="0" applyFont="1"/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Border="1"/>
    <xf numFmtId="0" fontId="15" fillId="2" borderId="1" xfId="0" applyFont="1" applyFill="1" applyBorder="1" applyAlignment="1">
      <alignment horizontal="center" vertical="center"/>
    </xf>
    <xf numFmtId="0" fontId="10" fillId="2" borderId="7" xfId="0" quotePrefix="1" applyFont="1" applyFill="1" applyBorder="1"/>
    <xf numFmtId="0" fontId="15" fillId="2" borderId="8" xfId="0" applyFont="1" applyFill="1" applyBorder="1" applyAlignment="1">
      <alignment horizontal="center" vertical="center"/>
    </xf>
    <xf numFmtId="0" fontId="17" fillId="2" borderId="9" xfId="0" applyFont="1" applyFill="1" applyBorder="1"/>
    <xf numFmtId="0" fontId="10" fillId="2" borderId="1" xfId="0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0" xfId="0" applyNumberFormat="1" applyFont="1" applyFill="1" applyBorder="1"/>
    <xf numFmtId="0" fontId="10" fillId="3" borderId="0" xfId="0" quotePrefix="1" applyFont="1" applyFill="1" applyBorder="1"/>
    <xf numFmtId="10" fontId="0" fillId="3" borderId="0" xfId="0" applyNumberFormat="1" applyFill="1"/>
    <xf numFmtId="0" fontId="0" fillId="3" borderId="0" xfId="0" applyFill="1"/>
    <xf numFmtId="0" fontId="18" fillId="4" borderId="0" xfId="0" applyFont="1" applyFill="1" applyBorder="1"/>
    <xf numFmtId="3" fontId="0" fillId="0" borderId="0" xfId="0" applyNumberFormat="1"/>
    <xf numFmtId="0" fontId="18" fillId="4" borderId="9" xfId="0" applyFont="1" applyFill="1" applyBorder="1"/>
    <xf numFmtId="10" fontId="0" fillId="0" borderId="0" xfId="0" applyNumberFormat="1"/>
    <xf numFmtId="0" fontId="19" fillId="2" borderId="0" xfId="0" applyFont="1" applyFill="1" applyAlignment="1">
      <alignment horizontal="center"/>
    </xf>
    <xf numFmtId="0" fontId="10" fillId="2" borderId="1" xfId="3" applyFont="1" applyFill="1" applyBorder="1"/>
    <xf numFmtId="0" fontId="10" fillId="2" borderId="11" xfId="3" applyFont="1" applyFill="1" applyBorder="1"/>
    <xf numFmtId="0" fontId="21" fillId="0" borderId="0" xfId="0" applyFont="1"/>
    <xf numFmtId="0" fontId="23" fillId="0" borderId="0" xfId="0" applyFont="1"/>
    <xf numFmtId="0" fontId="16" fillId="2" borderId="12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17" fillId="2" borderId="1" xfId="0" applyFont="1" applyFill="1" applyBorder="1"/>
    <xf numFmtId="0" fontId="16" fillId="2" borderId="1" xfId="3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6" fillId="0" borderId="0" xfId="4"/>
    <xf numFmtId="0" fontId="31" fillId="0" borderId="0" xfId="4" applyFont="1" applyAlignment="1">
      <alignment horizontal="center" vertical="center"/>
    </xf>
    <xf numFmtId="0" fontId="4" fillId="0" borderId="0" xfId="1" applyAlignment="1" applyProtection="1">
      <alignment horizontal="left"/>
    </xf>
    <xf numFmtId="0" fontId="4" fillId="0" borderId="0" xfId="1" applyAlignment="1" applyProtection="1">
      <alignment horizontal="left" vertical="center"/>
    </xf>
    <xf numFmtId="0" fontId="32" fillId="0" borderId="0" xfId="4" applyFont="1"/>
    <xf numFmtId="0" fontId="33" fillId="0" borderId="0" xfId="2" applyFont="1" applyAlignment="1" applyProtection="1"/>
    <xf numFmtId="0" fontId="33" fillId="0" borderId="0" xfId="1" applyFont="1" applyAlignment="1" applyProtection="1"/>
    <xf numFmtId="0" fontId="4" fillId="0" borderId="0" xfId="1" applyAlignment="1" applyProtection="1"/>
    <xf numFmtId="0" fontId="4" fillId="0" borderId="0" xfId="1" applyAlignment="1" applyProtection="1">
      <alignment horizontal="center"/>
    </xf>
    <xf numFmtId="0" fontId="33" fillId="0" borderId="0" xfId="2" applyFont="1" applyAlignment="1" applyProtection="1">
      <alignment horizontal="left" readingOrder="1"/>
    </xf>
    <xf numFmtId="0" fontId="33" fillId="0" borderId="0" xfId="2" applyFont="1" applyAlignment="1" applyProtection="1">
      <alignment horizontal="left" wrapText="1" readingOrder="1"/>
    </xf>
    <xf numFmtId="0" fontId="33" fillId="0" borderId="0" xfId="1" applyFont="1" applyAlignment="1" applyProtection="1">
      <alignment wrapText="1" readingOrder="1"/>
      <protection locked="0"/>
    </xf>
    <xf numFmtId="0" fontId="33" fillId="0" borderId="0" xfId="1" applyFont="1" applyAlignment="1" applyProtection="1">
      <alignment horizontal="left" readingOrder="1"/>
    </xf>
    <xf numFmtId="0" fontId="38" fillId="7" borderId="45" xfId="0" applyFont="1" applyFill="1" applyBorder="1"/>
    <xf numFmtId="0" fontId="38" fillId="7" borderId="46" xfId="0" applyFont="1" applyFill="1" applyBorder="1" applyAlignment="1">
      <alignment horizontal="center" vertical="center"/>
    </xf>
    <xf numFmtId="0" fontId="38" fillId="7" borderId="47" xfId="0" applyFont="1" applyFill="1" applyBorder="1" applyAlignment="1">
      <alignment horizontal="center" vertical="center"/>
    </xf>
    <xf numFmtId="0" fontId="39" fillId="7" borderId="47" xfId="0" applyFont="1" applyFill="1" applyBorder="1" applyAlignment="1">
      <alignment horizontal="center" vertical="center" wrapText="1"/>
    </xf>
    <xf numFmtId="0" fontId="38" fillId="7" borderId="48" xfId="0" applyFont="1" applyFill="1" applyBorder="1" applyAlignment="1">
      <alignment horizontal="center" vertical="center" wrapText="1"/>
    </xf>
    <xf numFmtId="0" fontId="34" fillId="0" borderId="0" xfId="1" applyFont="1" applyAlignment="1" applyProtection="1"/>
    <xf numFmtId="0" fontId="6" fillId="0" borderId="0" xfId="4" applyFont="1"/>
    <xf numFmtId="0" fontId="40" fillId="0" borderId="0" xfId="0" applyFont="1"/>
    <xf numFmtId="0" fontId="41" fillId="0" borderId="0" xfId="0" applyFont="1"/>
    <xf numFmtId="0" fontId="2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/>
    </xf>
    <xf numFmtId="0" fontId="42" fillId="7" borderId="17" xfId="1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0" fillId="0" borderId="0" xfId="0" applyFill="1" applyAlignment="1"/>
    <xf numFmtId="0" fontId="2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/>
    <xf numFmtId="0" fontId="18" fillId="8" borderId="18" xfId="0" applyFont="1" applyFill="1" applyBorder="1"/>
    <xf numFmtId="0" fontId="16" fillId="2" borderId="18" xfId="0" applyFont="1" applyFill="1" applyBorder="1"/>
    <xf numFmtId="0" fontId="10" fillId="2" borderId="9" xfId="0" quotePrefix="1" applyFont="1" applyFill="1" applyBorder="1"/>
    <xf numFmtId="0" fontId="10" fillId="2" borderId="6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2" fillId="2" borderId="50" xfId="0" applyFont="1" applyFill="1" applyBorder="1"/>
    <xf numFmtId="0" fontId="10" fillId="2" borderId="51" xfId="0" quotePrefix="1" applyFont="1" applyFill="1" applyBorder="1"/>
    <xf numFmtId="0" fontId="10" fillId="2" borderId="10" xfId="0" quotePrefix="1" applyFont="1" applyFill="1" applyBorder="1"/>
    <xf numFmtId="0" fontId="10" fillId="2" borderId="52" xfId="0" quotePrefix="1" applyFont="1" applyFill="1" applyBorder="1"/>
    <xf numFmtId="0" fontId="10" fillId="2" borderId="10" xfId="0" applyFont="1" applyFill="1" applyBorder="1"/>
    <xf numFmtId="0" fontId="10" fillId="2" borderId="53" xfId="0" quotePrefix="1" applyFont="1" applyFill="1" applyBorder="1"/>
    <xf numFmtId="0" fontId="10" fillId="2" borderId="51" xfId="0" applyFont="1" applyFill="1" applyBorder="1"/>
    <xf numFmtId="3" fontId="6" fillId="0" borderId="54" xfId="0" applyNumberFormat="1" applyFont="1" applyFill="1" applyBorder="1"/>
    <xf numFmtId="0" fontId="10" fillId="2" borderId="55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43" fillId="0" borderId="0" xfId="0" applyFont="1"/>
    <xf numFmtId="3" fontId="0" fillId="0" borderId="0" xfId="0" applyNumberFormat="1" applyAlignment="1"/>
    <xf numFmtId="0" fontId="37" fillId="0" borderId="56" xfId="0" applyFont="1" applyBorder="1" applyAlignment="1">
      <alignment horizontal="left"/>
    </xf>
    <xf numFmtId="0" fontId="37" fillId="0" borderId="56" xfId="0" applyNumberFormat="1" applyFont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4" fillId="0" borderId="0" xfId="0" applyFont="1"/>
    <xf numFmtId="0" fontId="0" fillId="0" borderId="0" xfId="0" applyNumberFormat="1" applyAlignment="1">
      <alignment horizontal="center"/>
    </xf>
    <xf numFmtId="0" fontId="2" fillId="0" borderId="0" xfId="0" applyFont="1" applyAlignment="1"/>
    <xf numFmtId="0" fontId="0" fillId="0" borderId="0" xfId="0" applyNumberFormat="1" applyAlignment="1"/>
    <xf numFmtId="0" fontId="13" fillId="0" borderId="0" xfId="0" applyFont="1" applyBorder="1" applyAlignment="1">
      <alignment horizontal="left"/>
    </xf>
    <xf numFmtId="0" fontId="38" fillId="7" borderId="57" xfId="0" applyFont="1" applyFill="1" applyBorder="1"/>
    <xf numFmtId="0" fontId="11" fillId="0" borderId="0" xfId="0" applyFont="1" applyAlignment="1"/>
    <xf numFmtId="0" fontId="16" fillId="2" borderId="2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3" fontId="0" fillId="0" borderId="0" xfId="0" applyNumberFormat="1" applyBorder="1"/>
    <xf numFmtId="1" fontId="0" fillId="0" borderId="0" xfId="0" applyNumberFormat="1"/>
    <xf numFmtId="1" fontId="38" fillId="7" borderId="47" xfId="0" applyNumberFormat="1" applyFont="1" applyFill="1" applyBorder="1" applyAlignment="1">
      <alignment horizontal="center" vertical="center"/>
    </xf>
    <xf numFmtId="10" fontId="38" fillId="7" borderId="47" xfId="0" applyNumberFormat="1" applyFont="1" applyFill="1" applyBorder="1" applyAlignment="1">
      <alignment horizontal="center" vertical="center"/>
    </xf>
    <xf numFmtId="10" fontId="45" fillId="0" borderId="0" xfId="0" applyNumberFormat="1" applyFont="1"/>
    <xf numFmtId="3" fontId="44" fillId="0" borderId="0" xfId="0" applyNumberFormat="1" applyFont="1" applyFill="1"/>
    <xf numFmtId="0" fontId="1" fillId="0" borderId="0" xfId="0" applyFont="1"/>
    <xf numFmtId="3" fontId="7" fillId="5" borderId="21" xfId="0" applyNumberFormat="1" applyFont="1" applyFill="1" applyBorder="1"/>
    <xf numFmtId="10" fontId="7" fillId="5" borderId="22" xfId="7" applyNumberFormat="1" applyFont="1" applyFill="1" applyBorder="1"/>
    <xf numFmtId="3" fontId="6" fillId="0" borderId="0" xfId="0" quotePrefix="1" applyNumberFormat="1" applyFont="1" applyFill="1" applyBorder="1"/>
    <xf numFmtId="10" fontId="6" fillId="0" borderId="6" xfId="7" applyNumberFormat="1" applyFont="1" applyFill="1" applyBorder="1"/>
    <xf numFmtId="3" fontId="6" fillId="0" borderId="23" xfId="0" quotePrefix="1" applyNumberFormat="1" applyFont="1" applyFill="1" applyBorder="1"/>
    <xf numFmtId="3" fontId="7" fillId="9" borderId="10" xfId="0" applyNumberFormat="1" applyFont="1" applyFill="1" applyBorder="1"/>
    <xf numFmtId="3" fontId="6" fillId="0" borderId="10" xfId="0" quotePrefix="1" applyNumberFormat="1" applyFont="1" applyFill="1" applyBorder="1"/>
    <xf numFmtId="3" fontId="6" fillId="0" borderId="24" xfId="0" quotePrefix="1" applyNumberFormat="1" applyFont="1" applyFill="1" applyBorder="1"/>
    <xf numFmtId="3" fontId="7" fillId="10" borderId="58" xfId="0" applyNumberFormat="1" applyFont="1" applyFill="1" applyBorder="1"/>
    <xf numFmtId="0" fontId="16" fillId="2" borderId="2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3" fontId="35" fillId="3" borderId="26" xfId="0" applyNumberFormat="1" applyFont="1" applyFill="1" applyBorder="1"/>
    <xf numFmtId="3" fontId="7" fillId="11" borderId="26" xfId="0" applyNumberFormat="1" applyFont="1" applyFill="1" applyBorder="1"/>
    <xf numFmtId="3" fontId="7" fillId="11" borderId="25" xfId="0" applyNumberFormat="1" applyFont="1" applyFill="1" applyBorder="1"/>
    <xf numFmtId="3" fontId="36" fillId="0" borderId="57" xfId="0" applyNumberFormat="1" applyFont="1" applyFill="1" applyBorder="1" applyAlignment="1">
      <alignment horizontal="right"/>
    </xf>
    <xf numFmtId="10" fontId="36" fillId="0" borderId="60" xfId="7" applyNumberFormat="1" applyFont="1" applyFill="1" applyBorder="1" applyAlignment="1">
      <alignment horizontal="right"/>
    </xf>
    <xf numFmtId="3" fontId="36" fillId="0" borderId="53" xfId="0" applyNumberFormat="1" applyFont="1" applyFill="1" applyBorder="1" applyAlignment="1">
      <alignment horizontal="right"/>
    </xf>
    <xf numFmtId="3" fontId="36" fillId="0" borderId="57" xfId="0" applyNumberFormat="1" applyFont="1" applyBorder="1"/>
    <xf numFmtId="10" fontId="36" fillId="0" borderId="60" xfId="7" applyNumberFormat="1" applyFont="1" applyBorder="1"/>
    <xf numFmtId="3" fontId="36" fillId="0" borderId="10" xfId="0" applyNumberFormat="1" applyFont="1" applyBorder="1"/>
    <xf numFmtId="10" fontId="36" fillId="0" borderId="0" xfId="7" applyNumberFormat="1" applyFont="1" applyBorder="1"/>
    <xf numFmtId="3" fontId="36" fillId="0" borderId="0" xfId="0" applyNumberFormat="1" applyFont="1" applyBorder="1"/>
    <xf numFmtId="3" fontId="36" fillId="0" borderId="0" xfId="0" applyNumberFormat="1" applyFont="1" applyFill="1" applyBorder="1" applyAlignment="1">
      <alignment horizontal="right"/>
    </xf>
    <xf numFmtId="10" fontId="36" fillId="0" borderId="6" xfId="7" applyNumberFormat="1" applyFont="1" applyFill="1" applyBorder="1" applyAlignment="1">
      <alignment horizontal="right"/>
    </xf>
    <xf numFmtId="3" fontId="36" fillId="0" borderId="10" xfId="0" applyNumberFormat="1" applyFont="1" applyFill="1" applyBorder="1" applyAlignment="1">
      <alignment horizontal="right"/>
    </xf>
    <xf numFmtId="3" fontId="36" fillId="0" borderId="23" xfId="0" applyNumberFormat="1" applyFont="1" applyFill="1" applyBorder="1" applyAlignment="1">
      <alignment horizontal="right"/>
    </xf>
    <xf numFmtId="10" fontId="36" fillId="0" borderId="28" xfId="7" applyNumberFormat="1" applyFont="1" applyFill="1" applyBorder="1" applyAlignment="1">
      <alignment horizontal="right"/>
    </xf>
    <xf numFmtId="3" fontId="36" fillId="0" borderId="23" xfId="0" applyNumberFormat="1" applyFont="1" applyBorder="1"/>
    <xf numFmtId="3" fontId="7" fillId="5" borderId="1" xfId="0" applyNumberFormat="1" applyFont="1" applyFill="1" applyBorder="1" applyAlignment="1"/>
    <xf numFmtId="3" fontId="6" fillId="0" borderId="0" xfId="0" quotePrefix="1" applyNumberFormat="1" applyFont="1" applyFill="1" applyAlignment="1"/>
    <xf numFmtId="10" fontId="6" fillId="0" borderId="0" xfId="7" applyNumberFormat="1" applyFont="1" applyFill="1" applyAlignment="1"/>
    <xf numFmtId="3" fontId="6" fillId="0" borderId="24" xfId="0" applyNumberFormat="1" applyFont="1" applyFill="1" applyBorder="1"/>
    <xf numFmtId="10" fontId="6" fillId="0" borderId="28" xfId="7" applyNumberFormat="1" applyFont="1" applyFill="1" applyBorder="1"/>
    <xf numFmtId="3" fontId="7" fillId="9" borderId="0" xfId="0" applyNumberFormat="1" applyFont="1" applyFill="1" applyBorder="1"/>
    <xf numFmtId="3" fontId="7" fillId="9" borderId="29" xfId="0" applyNumberFormat="1" applyFont="1" applyFill="1" applyBorder="1"/>
    <xf numFmtId="10" fontId="7" fillId="9" borderId="30" xfId="0" applyNumberFormat="1" applyFont="1" applyFill="1" applyBorder="1"/>
    <xf numFmtId="10" fontId="7" fillId="9" borderId="22" xfId="0" applyNumberFormat="1" applyFont="1" applyFill="1" applyBorder="1"/>
    <xf numFmtId="10" fontId="6" fillId="0" borderId="0" xfId="0" applyNumberFormat="1" applyFont="1" applyBorder="1"/>
    <xf numFmtId="10" fontId="6" fillId="0" borderId="6" xfId="0" applyNumberFormat="1" applyFont="1" applyBorder="1"/>
    <xf numFmtId="10" fontId="6" fillId="0" borderId="23" xfId="0" applyNumberFormat="1" applyFont="1" applyBorder="1"/>
    <xf numFmtId="10" fontId="6" fillId="0" borderId="28" xfId="0" applyNumberFormat="1" applyFont="1" applyBorder="1"/>
    <xf numFmtId="3" fontId="6" fillId="12" borderId="0" xfId="0" quotePrefix="1" applyNumberFormat="1" applyFont="1" applyFill="1" applyAlignment="1"/>
    <xf numFmtId="3" fontId="7" fillId="9" borderId="47" xfId="0" applyNumberFormat="1" applyFont="1" applyFill="1" applyBorder="1" applyAlignment="1">
      <alignment horizontal="right"/>
    </xf>
    <xf numFmtId="3" fontId="6" fillId="0" borderId="31" xfId="0" quotePrefix="1" applyNumberFormat="1" applyFont="1" applyFill="1" applyBorder="1" applyAlignment="1"/>
    <xf numFmtId="9" fontId="7" fillId="9" borderId="1" xfId="0" applyNumberFormat="1" applyFont="1" applyFill="1" applyBorder="1" applyAlignment="1"/>
    <xf numFmtId="10" fontId="6" fillId="12" borderId="0" xfId="7" applyNumberFormat="1" applyFont="1" applyFill="1" applyAlignment="1"/>
    <xf numFmtId="10" fontId="6" fillId="0" borderId="23" xfId="7" applyNumberFormat="1" applyFont="1" applyFill="1" applyBorder="1" applyAlignment="1"/>
    <xf numFmtId="10" fontId="7" fillId="9" borderId="47" xfId="0" applyNumberFormat="1" applyFont="1" applyFill="1" applyBorder="1" applyAlignment="1">
      <alignment horizontal="right"/>
    </xf>
    <xf numFmtId="10" fontId="6" fillId="0" borderId="0" xfId="7" applyNumberFormat="1" applyFont="1"/>
    <xf numFmtId="10" fontId="6" fillId="12" borderId="0" xfId="7" applyNumberFormat="1" applyFont="1" applyFill="1"/>
    <xf numFmtId="3" fontId="7" fillId="5" borderId="32" xfId="0" applyNumberFormat="1" applyFont="1" applyFill="1" applyBorder="1"/>
    <xf numFmtId="3" fontId="7" fillId="5" borderId="33" xfId="0" applyNumberFormat="1" applyFont="1" applyFill="1" applyBorder="1"/>
    <xf numFmtId="3" fontId="7" fillId="6" borderId="12" xfId="0" applyNumberFormat="1" applyFont="1" applyFill="1" applyBorder="1"/>
    <xf numFmtId="3" fontId="7" fillId="6" borderId="34" xfId="0" applyNumberFormat="1" applyFont="1" applyFill="1" applyBorder="1"/>
    <xf numFmtId="3" fontId="6" fillId="0" borderId="10" xfId="0" applyNumberFormat="1" applyFont="1" applyBorder="1"/>
    <xf numFmtId="3" fontId="7" fillId="10" borderId="46" xfId="0" applyNumberFormat="1" applyFont="1" applyFill="1" applyBorder="1"/>
    <xf numFmtId="3" fontId="6" fillId="0" borderId="24" xfId="0" applyNumberFormat="1" applyFont="1" applyBorder="1"/>
    <xf numFmtId="3" fontId="7" fillId="10" borderId="47" xfId="7" applyNumberFormat="1" applyFont="1" applyFill="1" applyBorder="1"/>
    <xf numFmtId="3" fontId="6" fillId="0" borderId="0" xfId="7" applyNumberFormat="1" applyFont="1" applyFill="1" applyBorder="1"/>
    <xf numFmtId="3" fontId="6" fillId="0" borderId="23" xfId="7" applyNumberFormat="1" applyFont="1" applyFill="1" applyBorder="1"/>
    <xf numFmtId="10" fontId="7" fillId="10" borderId="61" xfId="7" applyNumberFormat="1" applyFont="1" applyFill="1" applyBorder="1"/>
    <xf numFmtId="10" fontId="7" fillId="10" borderId="48" xfId="7" applyNumberFormat="1" applyFont="1" applyFill="1" applyBorder="1"/>
    <xf numFmtId="10" fontId="6" fillId="13" borderId="47" xfId="7" applyNumberFormat="1" applyFont="1" applyFill="1" applyBorder="1"/>
    <xf numFmtId="10" fontId="6" fillId="13" borderId="6" xfId="7" applyNumberFormat="1" applyFont="1" applyFill="1" applyBorder="1"/>
    <xf numFmtId="10" fontId="6" fillId="13" borderId="27" xfId="7" applyNumberFormat="1" applyFont="1" applyFill="1" applyBorder="1"/>
    <xf numFmtId="10" fontId="6" fillId="13" borderId="35" xfId="7" applyNumberFormat="1" applyFont="1" applyFill="1" applyBorder="1"/>
    <xf numFmtId="10" fontId="6" fillId="13" borderId="62" xfId="7" applyNumberFormat="1" applyFont="1" applyFill="1" applyBorder="1"/>
    <xf numFmtId="10" fontId="6" fillId="13" borderId="36" xfId="7" applyNumberFormat="1" applyFont="1" applyFill="1" applyBorder="1"/>
    <xf numFmtId="3" fontId="6" fillId="0" borderId="0" xfId="6" applyNumberFormat="1" applyFont="1" applyBorder="1"/>
    <xf numFmtId="3" fontId="6" fillId="0" borderId="0" xfId="6" applyNumberFormat="1" applyFont="1" applyFill="1" applyBorder="1"/>
    <xf numFmtId="0" fontId="6" fillId="0" borderId="0" xfId="6" applyFont="1" applyFill="1" applyBorder="1"/>
    <xf numFmtId="3" fontId="7" fillId="6" borderId="37" xfId="0" applyNumberFormat="1" applyFont="1" applyFill="1" applyBorder="1"/>
    <xf numFmtId="3" fontId="6" fillId="0" borderId="6" xfId="6" applyNumberFormat="1" applyFont="1" applyBorder="1"/>
    <xf numFmtId="3" fontId="6" fillId="0" borderId="23" xfId="6" applyNumberFormat="1" applyFont="1" applyFill="1" applyBorder="1"/>
    <xf numFmtId="3" fontId="6" fillId="0" borderId="28" xfId="6" applyNumberFormat="1" applyFont="1" applyBorder="1"/>
    <xf numFmtId="3" fontId="7" fillId="10" borderId="63" xfId="0" applyNumberFormat="1" applyFont="1" applyFill="1" applyBorder="1"/>
    <xf numFmtId="3" fontId="7" fillId="5" borderId="47" xfId="0" applyNumberFormat="1" applyFont="1" applyFill="1" applyBorder="1"/>
    <xf numFmtId="3" fontId="7" fillId="5" borderId="20" xfId="0" applyNumberFormat="1" applyFont="1" applyFill="1" applyBorder="1"/>
    <xf numFmtId="3" fontId="6" fillId="0" borderId="0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Fill="1" applyBorder="1"/>
    <xf numFmtId="3" fontId="6" fillId="0" borderId="28" xfId="0" applyNumberFormat="1" applyFont="1" applyBorder="1"/>
    <xf numFmtId="3" fontId="6" fillId="0" borderId="0" xfId="0" quotePrefix="1" applyNumberFormat="1" applyFont="1" applyBorder="1"/>
    <xf numFmtId="10" fontId="7" fillId="9" borderId="6" xfId="0" applyNumberFormat="1" applyFont="1" applyFill="1" applyBorder="1"/>
    <xf numFmtId="10" fontId="6" fillId="13" borderId="48" xfId="0" applyNumberFormat="1" applyFont="1" applyFill="1" applyBorder="1"/>
    <xf numFmtId="10" fontId="6" fillId="13" borderId="64" xfId="0" applyNumberFormat="1" applyFont="1" applyFill="1" applyBorder="1"/>
    <xf numFmtId="3" fontId="7" fillId="9" borderId="19" xfId="0" applyNumberFormat="1" applyFont="1" applyFill="1" applyBorder="1"/>
    <xf numFmtId="10" fontId="7" fillId="9" borderId="65" xfId="0" applyNumberFormat="1" applyFont="1" applyFill="1" applyBorder="1"/>
    <xf numFmtId="3" fontId="7" fillId="9" borderId="39" xfId="0" applyNumberFormat="1" applyFont="1" applyFill="1" applyBorder="1"/>
    <xf numFmtId="10" fontId="7" fillId="9" borderId="15" xfId="0" applyNumberFormat="1" applyFont="1" applyFill="1" applyBorder="1"/>
    <xf numFmtId="3" fontId="7" fillId="10" borderId="58" xfId="0" quotePrefix="1" applyNumberFormat="1" applyFont="1" applyFill="1" applyBorder="1"/>
    <xf numFmtId="3" fontId="7" fillId="10" borderId="59" xfId="0" quotePrefix="1" applyNumberFormat="1" applyFont="1" applyFill="1" applyBorder="1"/>
    <xf numFmtId="0" fontId="6" fillId="0" borderId="0" xfId="0" quotePrefix="1" applyFont="1" applyFill="1" applyBorder="1"/>
    <xf numFmtId="10" fontId="7" fillId="10" borderId="27" xfId="0" applyNumberFormat="1" applyFont="1" applyFill="1" applyBorder="1"/>
    <xf numFmtId="3" fontId="7" fillId="10" borderId="12" xfId="0" applyNumberFormat="1" applyFont="1" applyFill="1" applyBorder="1"/>
    <xf numFmtId="10" fontId="7" fillId="10" borderId="5" xfId="0" applyNumberFormat="1" applyFont="1" applyFill="1" applyBorder="1"/>
    <xf numFmtId="0" fontId="6" fillId="0" borderId="10" xfId="0" applyFont="1" applyBorder="1"/>
    <xf numFmtId="3" fontId="6" fillId="0" borderId="66" xfId="0" applyNumberFormat="1" applyFont="1" applyBorder="1"/>
    <xf numFmtId="3" fontId="7" fillId="10" borderId="61" xfId="7" applyNumberFormat="1" applyFont="1" applyFill="1" applyBorder="1"/>
    <xf numFmtId="0" fontId="6" fillId="0" borderId="0" xfId="7" applyNumberFormat="1" applyFont="1" applyFill="1" applyBorder="1"/>
    <xf numFmtId="10" fontId="7" fillId="10" borderId="47" xfId="7" applyNumberFormat="1" applyFont="1" applyFill="1" applyBorder="1"/>
    <xf numFmtId="10" fontId="6" fillId="13" borderId="26" xfId="7" applyNumberFormat="1" applyFont="1" applyFill="1" applyBorder="1"/>
    <xf numFmtId="10" fontId="6" fillId="13" borderId="40" xfId="7" applyNumberFormat="1" applyFont="1" applyFill="1" applyBorder="1"/>
    <xf numFmtId="10" fontId="6" fillId="13" borderId="25" xfId="7" applyNumberFormat="1" applyFont="1" applyFill="1" applyBorder="1"/>
    <xf numFmtId="10" fontId="6" fillId="13" borderId="8" xfId="7" applyNumberFormat="1" applyFont="1" applyFill="1" applyBorder="1"/>
    <xf numFmtId="10" fontId="6" fillId="13" borderId="41" xfId="7" applyNumberFormat="1" applyFont="1" applyFill="1" applyBorder="1"/>
    <xf numFmtId="10" fontId="6" fillId="13" borderId="38" xfId="7" applyNumberFormat="1" applyFont="1" applyFill="1" applyBorder="1"/>
    <xf numFmtId="0" fontId="6" fillId="0" borderId="10" xfId="0" applyFont="1" applyFill="1" applyBorder="1"/>
    <xf numFmtId="3" fontId="7" fillId="10" borderId="47" xfId="0" applyNumberFormat="1" applyFont="1" applyFill="1" applyBorder="1"/>
    <xf numFmtId="10" fontId="6" fillId="13" borderId="42" xfId="7" applyNumberFormat="1" applyFont="1" applyFill="1" applyBorder="1"/>
    <xf numFmtId="3" fontId="6" fillId="0" borderId="10" xfId="0" quotePrefix="1" applyNumberFormat="1" applyFont="1" applyBorder="1"/>
    <xf numFmtId="3" fontId="6" fillId="0" borderId="23" xfId="0" applyNumberFormat="1" applyFont="1" applyBorder="1"/>
    <xf numFmtId="10" fontId="7" fillId="5" borderId="1" xfId="0" applyNumberFormat="1" applyFont="1" applyFill="1" applyBorder="1" applyAlignment="1"/>
    <xf numFmtId="0" fontId="46" fillId="0" borderId="0" xfId="0" applyFont="1"/>
    <xf numFmtId="3" fontId="6" fillId="0" borderId="0" xfId="0" applyNumberFormat="1" applyFont="1"/>
    <xf numFmtId="3" fontId="6" fillId="0" borderId="0" xfId="0" quotePrefix="1" applyNumberFormat="1" applyFont="1"/>
    <xf numFmtId="10" fontId="6" fillId="0" borderId="0" xfId="7" applyNumberFormat="1" applyFont="1" applyFill="1"/>
    <xf numFmtId="0" fontId="6" fillId="0" borderId="0" xfId="0" applyFont="1"/>
    <xf numFmtId="0" fontId="6" fillId="0" borderId="0" xfId="0" quotePrefix="1" applyNumberFormat="1" applyFont="1"/>
    <xf numFmtId="0" fontId="6" fillId="0" borderId="6" xfId="0" applyFont="1" applyBorder="1"/>
    <xf numFmtId="0" fontId="6" fillId="0" borderId="31" xfId="0" applyFont="1" applyBorder="1"/>
    <xf numFmtId="0" fontId="6" fillId="0" borderId="28" xfId="0" applyFont="1" applyBorder="1"/>
    <xf numFmtId="0" fontId="6" fillId="0" borderId="0" xfId="0" applyFont="1" applyBorder="1"/>
    <xf numFmtId="0" fontId="7" fillId="0" borderId="0" xfId="0" applyFont="1"/>
    <xf numFmtId="0" fontId="6" fillId="0" borderId="0" xfId="0" applyFont="1" applyFill="1" applyBorder="1"/>
    <xf numFmtId="3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Alignment="1">
      <alignment horizontal="left" indent="1"/>
    </xf>
    <xf numFmtId="0" fontId="48" fillId="0" borderId="0" xfId="0" applyFont="1"/>
    <xf numFmtId="0" fontId="36" fillId="0" borderId="0" xfId="0" applyFont="1"/>
    <xf numFmtId="3" fontId="11" fillId="0" borderId="0" xfId="0" applyNumberFormat="1" applyFont="1"/>
    <xf numFmtId="3" fontId="36" fillId="0" borderId="24" xfId="0" applyNumberFormat="1" applyFont="1" applyFill="1" applyBorder="1" applyAlignment="1">
      <alignment horizontal="right"/>
    </xf>
    <xf numFmtId="0" fontId="0" fillId="0" borderId="0" xfId="0" quotePrefix="1" applyNumberFormat="1"/>
    <xf numFmtId="0" fontId="0" fillId="0" borderId="0" xfId="0" quotePrefix="1"/>
    <xf numFmtId="10" fontId="36" fillId="0" borderId="28" xfId="7" applyNumberFormat="1" applyFont="1" applyBorder="1"/>
    <xf numFmtId="1" fontId="36" fillId="0" borderId="23" xfId="7" applyNumberFormat="1" applyFont="1" applyBorder="1"/>
    <xf numFmtId="3" fontId="36" fillId="0" borderId="24" xfId="0" applyNumberFormat="1" applyFont="1" applyBorder="1"/>
    <xf numFmtId="3" fontId="13" fillId="0" borderId="0" xfId="0" applyNumberFormat="1" applyFont="1" applyBorder="1" applyAlignment="1">
      <alignment horizontal="left"/>
    </xf>
    <xf numFmtId="10" fontId="6" fillId="0" borderId="23" xfId="7" applyNumberFormat="1" applyFont="1" applyFill="1" applyBorder="1"/>
    <xf numFmtId="3" fontId="6" fillId="12" borderId="0" xfId="0" quotePrefix="1" applyNumberFormat="1" applyFont="1" applyFill="1" applyBorder="1"/>
    <xf numFmtId="0" fontId="13" fillId="0" borderId="0" xfId="0" applyFont="1" applyBorder="1" applyAlignment="1">
      <alignment horizontal="left"/>
    </xf>
    <xf numFmtId="49" fontId="28" fillId="0" borderId="0" xfId="4" applyNumberFormat="1" applyFont="1" applyBorder="1" applyAlignment="1">
      <alignment horizontal="center" vertical="center" wrapText="1"/>
    </xf>
    <xf numFmtId="0" fontId="30" fillId="2" borderId="0" xfId="4" applyFont="1" applyFill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1" fillId="0" borderId="0" xfId="4" applyFont="1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47" fillId="7" borderId="50" xfId="0" applyFont="1" applyFill="1" applyBorder="1" applyAlignment="1">
      <alignment horizontal="center"/>
    </xf>
    <xf numFmtId="0" fontId="47" fillId="7" borderId="70" xfId="0" applyFont="1" applyFill="1" applyBorder="1" applyAlignment="1">
      <alignment horizontal="center"/>
    </xf>
    <xf numFmtId="0" fontId="47" fillId="7" borderId="71" xfId="0" applyFont="1" applyFill="1" applyBorder="1" applyAlignment="1">
      <alignment horizontal="center"/>
    </xf>
    <xf numFmtId="0" fontId="38" fillId="7" borderId="68" xfId="0" applyFont="1" applyFill="1" applyBorder="1" applyAlignment="1">
      <alignment horizontal="center" vertical="center"/>
    </xf>
    <xf numFmtId="0" fontId="38" fillId="7" borderId="69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2" borderId="67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6" fillId="2" borderId="3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0" fontId="16" fillId="2" borderId="44" xfId="0" applyFont="1" applyFill="1" applyBorder="1" applyAlignment="1">
      <alignment horizontal="center"/>
    </xf>
    <xf numFmtId="0" fontId="42" fillId="14" borderId="0" xfId="0" applyFont="1" applyFill="1" applyAlignment="1">
      <alignment horizontal="center"/>
    </xf>
    <xf numFmtId="0" fontId="16" fillId="14" borderId="0" xfId="0" applyFont="1" applyFill="1" applyAlignment="1">
      <alignment horizontal="center"/>
    </xf>
  </cellXfs>
  <cellStyles count="8">
    <cellStyle name="Hipervínculo" xfId="1" builtinId="8"/>
    <cellStyle name="Hipervínculo_ODINA Explotacion Estadistica INE 2012" xfId="2" xr:uid="{00000000-0005-0000-0000-000001000000}"/>
    <cellStyle name="Normal" xfId="0" builtinId="0"/>
    <cellStyle name="Normal 2" xfId="3" xr:uid="{00000000-0005-0000-0000-000003000000}"/>
    <cellStyle name="Normal 2_ODINA Explotacion Estadistica INE 2012" xfId="4" xr:uid="{00000000-0005-0000-0000-000004000000}"/>
    <cellStyle name="Normal 3" xfId="5" xr:uid="{00000000-0005-0000-0000-000005000000}"/>
    <cellStyle name="Normal_CALCULOS Copia de Extranjeros  BARRIOS Y NACIONALIDAD (2)" xfId="6" xr:uid="{00000000-0005-0000-0000-000006000000}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Porcentaje de Extranjeros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Nacionalidades. 2023. </a:t>
            </a:r>
          </a:p>
        </c:rich>
      </c:tx>
      <c:layout>
        <c:manualLayout>
          <c:xMode val="edge"/>
          <c:yMode val="edge"/>
          <c:x val="0.24291521372328459"/>
          <c:y val="2.7777837701794126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645077709964509"/>
          <c:y val="0.13715301030987262"/>
          <c:w val="0.71390107580164552"/>
          <c:h val="0.6701400250583650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[1]Nacionalidades!$A$110:$A$123</c:f>
              <c:strCache>
                <c:ptCount val="14"/>
                <c:pt idx="0">
                  <c:v>República Dominicana</c:v>
                </c:pt>
                <c:pt idx="1">
                  <c:v>China</c:v>
                </c:pt>
                <c:pt idx="2">
                  <c:v>Perú</c:v>
                </c:pt>
                <c:pt idx="3">
                  <c:v>Ecuador</c:v>
                </c:pt>
                <c:pt idx="4">
                  <c:v>Senegal</c:v>
                </c:pt>
                <c:pt idx="5">
                  <c:v>Italia</c:v>
                </c:pt>
                <c:pt idx="6">
                  <c:v>Cuba</c:v>
                </c:pt>
                <c:pt idx="7">
                  <c:v>Suiza</c:v>
                </c:pt>
                <c:pt idx="8">
                  <c:v>Brasil</c:v>
                </c:pt>
                <c:pt idx="9">
                  <c:v>Marruecos</c:v>
                </c:pt>
                <c:pt idx="10">
                  <c:v>Paraguay</c:v>
                </c:pt>
                <c:pt idx="11">
                  <c:v>Venezuela</c:v>
                </c:pt>
                <c:pt idx="12">
                  <c:v>Rumanía</c:v>
                </c:pt>
                <c:pt idx="13">
                  <c:v>Colombia</c:v>
                </c:pt>
              </c:strCache>
            </c:strRef>
          </c:cat>
          <c:val>
            <c:numRef>
              <c:f>[1]Nacionalidades!$G$110:$G$123</c:f>
              <c:numCache>
                <c:formatCode>0.00%</c:formatCode>
                <c:ptCount val="14"/>
                <c:pt idx="0">
                  <c:v>2.1387283236994219E-2</c:v>
                </c:pt>
                <c:pt idx="1">
                  <c:v>2.2601156069364161E-2</c:v>
                </c:pt>
                <c:pt idx="2">
                  <c:v>2.5491329479768787E-2</c:v>
                </c:pt>
                <c:pt idx="3">
                  <c:v>2.7514450867052023E-2</c:v>
                </c:pt>
                <c:pt idx="4">
                  <c:v>3.4508670520231211E-2</c:v>
                </c:pt>
                <c:pt idx="5">
                  <c:v>3.4739884393063587E-2</c:v>
                </c:pt>
                <c:pt idx="6">
                  <c:v>3.5491329479768789E-2</c:v>
                </c:pt>
                <c:pt idx="7">
                  <c:v>3.5953757225433529E-2</c:v>
                </c:pt>
                <c:pt idx="8">
                  <c:v>4.2427745664739884E-2</c:v>
                </c:pt>
                <c:pt idx="9">
                  <c:v>5.4335260115606937E-2</c:v>
                </c:pt>
                <c:pt idx="10">
                  <c:v>6.3641618497109823E-2</c:v>
                </c:pt>
                <c:pt idx="11">
                  <c:v>8.3757225433526011E-2</c:v>
                </c:pt>
                <c:pt idx="12">
                  <c:v>0.12965317919075145</c:v>
                </c:pt>
                <c:pt idx="13">
                  <c:v>0.13520231213872833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3-4714-ADDF-A449AB538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76656"/>
        <c:axId val="1"/>
      </c:barChart>
      <c:catAx>
        <c:axId val="47637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3766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2023.</a:t>
            </a:r>
          </a:p>
        </c:rich>
      </c:tx>
      <c:layout>
        <c:manualLayout>
          <c:xMode val="edge"/>
          <c:yMode val="edge"/>
          <c:x val="0.11469441319835021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261500207210936E-3"/>
          <c:y val="0.23715866541613051"/>
          <c:w val="0.90488721804511274"/>
          <c:h val="0.69439134512618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25D8-43FE-82B2-5430724F56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25D8-43FE-82B2-5430724F56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D8-43FE-82B2-5430724F5602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25D8-43FE-82B2-5430724F5602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25D8-43FE-82B2-5430724F560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5D8-43FE-82B2-5430724F5602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25D8-43FE-82B2-5430724F5602}"/>
              </c:ext>
            </c:extLst>
          </c:dPt>
          <c:dLbls>
            <c:dLbl>
              <c:idx val="1"/>
              <c:layout>
                <c:manualLayout>
                  <c:x val="-3.8245219347581553E-4"/>
                  <c:y val="-9.6093528475145601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8-43FE-82B2-5430724F5602}"/>
                </c:ext>
              </c:extLst>
            </c:dLbl>
            <c:dLbl>
              <c:idx val="2"/>
              <c:layout>
                <c:manualLayout>
                  <c:x val="0.16795838020247469"/>
                  <c:y val="-0.3128949186060883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D8-43FE-82B2-5430724F5602}"/>
                </c:ext>
              </c:extLst>
            </c:dLbl>
            <c:dLbl>
              <c:idx val="3"/>
              <c:layout>
                <c:manualLayout>
                  <c:x val="0.12921180905018451"/>
                  <c:y val="7.70731636384787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D8-43FE-82B2-5430724F5602}"/>
                </c:ext>
              </c:extLst>
            </c:dLbl>
            <c:dLbl>
              <c:idx val="4"/>
              <c:layout>
                <c:manualLayout>
                  <c:x val="5.5576243759003809E-2"/>
                  <c:y val="0.1241826073679848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D8-43FE-82B2-5430724F5602}"/>
                </c:ext>
              </c:extLst>
            </c:dLbl>
            <c:dLbl>
              <c:idx val="6"/>
              <c:layout>
                <c:manualLayout>
                  <c:x val="8.76946302764786E-2"/>
                  <c:y val="-4.09681476796009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D8-43FE-82B2-5430724F560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[1]Continente!$A$3:$A$9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[1]Continente!$D$3:$D$9</c:f>
              <c:numCache>
                <c:formatCode>General</c:formatCode>
                <c:ptCount val="7"/>
                <c:pt idx="0">
                  <c:v>4000</c:v>
                </c:pt>
                <c:pt idx="1">
                  <c:v>1216</c:v>
                </c:pt>
                <c:pt idx="2">
                  <c:v>9124</c:v>
                </c:pt>
                <c:pt idx="3">
                  <c:v>2118</c:v>
                </c:pt>
                <c:pt idx="4">
                  <c:v>759</c:v>
                </c:pt>
                <c:pt idx="5">
                  <c:v>13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D8-43FE-82B2-5430724F5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Hombres Extranjeros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2023. </a:t>
            </a:r>
          </a:p>
        </c:rich>
      </c:tx>
      <c:layout>
        <c:manualLayout>
          <c:xMode val="edge"/>
          <c:yMode val="edge"/>
          <c:x val="0.11191666748790319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43402126328955E-2"/>
          <c:y val="0.24376731301939059"/>
          <c:w val="0.7392120075046904"/>
          <c:h val="0.68144044321329644"/>
        </c:manualLayout>
      </c:layout>
      <c:pie3DChart>
        <c:varyColors val="1"/>
        <c:ser>
          <c:idx val="0"/>
          <c:order val="0"/>
          <c:tx>
            <c:v>Hombres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EECE-408E-AA8D-4E6EC5DE1D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ECE-408E-AA8D-4E6EC5DE1D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CE-408E-AA8D-4E6EC5DE1DA5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EECE-408E-AA8D-4E6EC5DE1DA5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EECE-408E-AA8D-4E6EC5DE1DA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ECE-408E-AA8D-4E6EC5DE1DA5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EECE-408E-AA8D-4E6EC5DE1DA5}"/>
              </c:ext>
            </c:extLst>
          </c:dPt>
          <c:dLbls>
            <c:dLbl>
              <c:idx val="1"/>
              <c:layout>
                <c:manualLayout>
                  <c:x val="-7.4403785830711123E-3"/>
                  <c:y val="-3.728691808260809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E-408E-AA8D-4E6EC5DE1DA5}"/>
                </c:ext>
              </c:extLst>
            </c:dLbl>
            <c:dLbl>
              <c:idx val="2"/>
              <c:layout>
                <c:manualLayout>
                  <c:x val="0.12537481595288394"/>
                  <c:y val="-0.3042336466944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CE-408E-AA8D-4E6EC5DE1DA5}"/>
                </c:ext>
              </c:extLst>
            </c:dLbl>
            <c:dLbl>
              <c:idx val="3"/>
              <c:layout>
                <c:manualLayout>
                  <c:x val="0.1616566456397453"/>
                  <c:y val="6.95827426003882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CE-408E-AA8D-4E6EC5DE1DA5}"/>
                </c:ext>
              </c:extLst>
            </c:dLbl>
            <c:dLbl>
              <c:idx val="4"/>
              <c:layout>
                <c:manualLayout>
                  <c:x val="5.4521182037986338E-2"/>
                  <c:y val="9.82174042649101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CE-408E-AA8D-4E6EC5DE1DA5}"/>
                </c:ext>
              </c:extLst>
            </c:dLbl>
            <c:dLbl>
              <c:idx val="6"/>
              <c:layout>
                <c:manualLayout>
                  <c:x val="0.12522856312754527"/>
                  <c:y val="-6.2736202296042633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CE-408E-AA8D-4E6EC5DE1DA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[1]Continente!$A$3:$A$9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[1]Continente!$B$3:$B$9</c:f>
              <c:numCache>
                <c:formatCode>General</c:formatCode>
                <c:ptCount val="7"/>
                <c:pt idx="0">
                  <c:v>1847</c:v>
                </c:pt>
                <c:pt idx="1">
                  <c:v>502</c:v>
                </c:pt>
                <c:pt idx="2">
                  <c:v>3799</c:v>
                </c:pt>
                <c:pt idx="3">
                  <c:v>1319</c:v>
                </c:pt>
                <c:pt idx="4">
                  <c:v>389</c:v>
                </c:pt>
                <c:pt idx="5">
                  <c:v>11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CE-408E-AA8D-4E6EC5DE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Mujeres Extranjeras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2023.</a:t>
            </a:r>
            <a:r>
              <a:rPr lang="en-US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2207625362619146"/>
          <c:y val="9.2592750230545504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9950664061728E-2"/>
          <c:y val="0.29194305257297382"/>
          <c:w val="0.80367592208868632"/>
          <c:h val="0.64174052623587341"/>
        </c:manualLayout>
      </c:layout>
      <c:pie3DChart>
        <c:varyColors val="1"/>
        <c:ser>
          <c:idx val="0"/>
          <c:order val="0"/>
          <c:tx>
            <c:v>Mujeres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309A-452B-8F0D-F339F23D9A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9A-452B-8F0D-F339F23D9A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9A-452B-8F0D-F339F23D9AF3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309A-452B-8F0D-F339F23D9AF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309A-452B-8F0D-F339F23D9AF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09A-452B-8F0D-F339F23D9AF3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09A-452B-8F0D-F339F23D9AF3}"/>
              </c:ext>
            </c:extLst>
          </c:dPt>
          <c:dLbls>
            <c:dLbl>
              <c:idx val="1"/>
              <c:layout>
                <c:manualLayout>
                  <c:x val="-4.4548378821068421E-3"/>
                  <c:y val="-5.855433360086187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A-452B-8F0D-F339F23D9AF3}"/>
                </c:ext>
              </c:extLst>
            </c:dLbl>
            <c:dLbl>
              <c:idx val="2"/>
              <c:layout>
                <c:manualLayout>
                  <c:x val="0.21762694136917096"/>
                  <c:y val="-0.262400670990506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A-452B-8F0D-F339F23D9AF3}"/>
                </c:ext>
              </c:extLst>
            </c:dLbl>
            <c:dLbl>
              <c:idx val="4"/>
              <c:layout>
                <c:manualLayout>
                  <c:x val="5.7035798156809349E-2"/>
                  <c:y val="0.1127200422261266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A-452B-8F0D-F339F23D9AF3}"/>
                </c:ext>
              </c:extLst>
            </c:dLbl>
            <c:dLbl>
              <c:idx val="6"/>
              <c:layout>
                <c:manualLayout>
                  <c:x val="0.11014258086160282"/>
                  <c:y val="-5.8746375711300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9A-452B-8F0D-F339F23D9AF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[1]Continente!$A$3:$A$9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[1]Continente!$C$3:$C$9</c:f>
              <c:numCache>
                <c:formatCode>General</c:formatCode>
                <c:ptCount val="7"/>
                <c:pt idx="0">
                  <c:v>2153</c:v>
                </c:pt>
                <c:pt idx="1">
                  <c:v>714</c:v>
                </c:pt>
                <c:pt idx="2">
                  <c:v>5325</c:v>
                </c:pt>
                <c:pt idx="3">
                  <c:v>799</c:v>
                </c:pt>
                <c:pt idx="4">
                  <c:v>370</c:v>
                </c:pt>
                <c:pt idx="5">
                  <c:v>2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9A-452B-8F0D-F339F23D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Distribución de Población Extranjera en Oviedo  por Continente y por Barrio. 2023. </a:t>
            </a:r>
          </a:p>
        </c:rich>
      </c:tx>
      <c:layout>
        <c:manualLayout>
          <c:xMode val="edge"/>
          <c:yMode val="edge"/>
          <c:x val="0.12531943657854833"/>
          <c:y val="5.0314265571784617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775064702278068"/>
          <c:y val="9.668916747026679E-2"/>
          <c:w val="0.71293460268685926"/>
          <c:h val="0.842569799315104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8'!$E$9:$E$70</c:f>
              <c:numCache>
                <c:formatCode>0.00%</c:formatCode>
                <c:ptCount val="62"/>
                <c:pt idx="0">
                  <c:v>1.9824341279799249E-2</c:v>
                </c:pt>
                <c:pt idx="1">
                  <c:v>1.50564617314931E-3</c:v>
                </c:pt>
                <c:pt idx="2">
                  <c:v>7.5282308657465501E-4</c:v>
                </c:pt>
                <c:pt idx="3">
                  <c:v>5.1191969887076534E-2</c:v>
                </c:pt>
                <c:pt idx="4">
                  <c:v>1.50564617314931E-3</c:v>
                </c:pt>
                <c:pt idx="5">
                  <c:v>2.9109159347553325E-2</c:v>
                </c:pt>
                <c:pt idx="6">
                  <c:v>6.4742785445420323E-2</c:v>
                </c:pt>
                <c:pt idx="7">
                  <c:v>2.0326223337515683E-2</c:v>
                </c:pt>
                <c:pt idx="8">
                  <c:v>2.9360100376411544E-2</c:v>
                </c:pt>
                <c:pt idx="9">
                  <c:v>2.509410288582183E-4</c:v>
                </c:pt>
                <c:pt idx="10">
                  <c:v>2.509410288582183E-3</c:v>
                </c:pt>
                <c:pt idx="11">
                  <c:v>6.0476787954830614E-2</c:v>
                </c:pt>
                <c:pt idx="12">
                  <c:v>1.0037641154328732E-3</c:v>
                </c:pt>
                <c:pt idx="13">
                  <c:v>9.2848180677540786E-3</c:v>
                </c:pt>
                <c:pt idx="14">
                  <c:v>5.1191969887076534E-2</c:v>
                </c:pt>
                <c:pt idx="15">
                  <c:v>1.50564617314931E-3</c:v>
                </c:pt>
                <c:pt idx="16">
                  <c:v>8.2810539523212046E-2</c:v>
                </c:pt>
                <c:pt idx="17">
                  <c:v>5.3701380175658724E-2</c:v>
                </c:pt>
                <c:pt idx="18">
                  <c:v>1.0037641154328732E-2</c:v>
                </c:pt>
                <c:pt idx="19">
                  <c:v>1.8820577164366373E-2</c:v>
                </c:pt>
                <c:pt idx="20">
                  <c:v>6.0225846925972401E-3</c:v>
                </c:pt>
                <c:pt idx="21">
                  <c:v>4.0150564617314928E-3</c:v>
                </c:pt>
                <c:pt idx="22">
                  <c:v>1.2547051442910915E-3</c:v>
                </c:pt>
                <c:pt idx="23">
                  <c:v>1.0037641154328732E-2</c:v>
                </c:pt>
                <c:pt idx="24">
                  <c:v>1.50564617314931E-3</c:v>
                </c:pt>
                <c:pt idx="25">
                  <c:v>3.2622333751568381E-3</c:v>
                </c:pt>
                <c:pt idx="26">
                  <c:v>2.509410288582183E-4</c:v>
                </c:pt>
                <c:pt idx="27">
                  <c:v>2.509410288582183E-3</c:v>
                </c:pt>
                <c:pt idx="28">
                  <c:v>1.3299874529485571E-2</c:v>
                </c:pt>
                <c:pt idx="29">
                  <c:v>1.2547051442910915E-3</c:v>
                </c:pt>
                <c:pt idx="30">
                  <c:v>4.2659974905897118E-3</c:v>
                </c:pt>
                <c:pt idx="31">
                  <c:v>5.018820577164366E-4</c:v>
                </c:pt>
                <c:pt idx="32">
                  <c:v>0</c:v>
                </c:pt>
                <c:pt idx="33">
                  <c:v>7.2772898368883314E-3</c:v>
                </c:pt>
                <c:pt idx="34">
                  <c:v>7.5282308657465501E-4</c:v>
                </c:pt>
                <c:pt idx="35">
                  <c:v>2.7854454203262234E-2</c:v>
                </c:pt>
                <c:pt idx="36">
                  <c:v>0</c:v>
                </c:pt>
                <c:pt idx="37">
                  <c:v>9.0338770388958597E-3</c:v>
                </c:pt>
                <c:pt idx="38">
                  <c:v>1.204516938519448E-2</c:v>
                </c:pt>
                <c:pt idx="39">
                  <c:v>1.2547051442910915E-3</c:v>
                </c:pt>
                <c:pt idx="40">
                  <c:v>1.0037641154328732E-3</c:v>
                </c:pt>
                <c:pt idx="41">
                  <c:v>7.7791718946047675E-3</c:v>
                </c:pt>
                <c:pt idx="42">
                  <c:v>0</c:v>
                </c:pt>
                <c:pt idx="43">
                  <c:v>8.105395232120452E-2</c:v>
                </c:pt>
                <c:pt idx="44">
                  <c:v>7.5282308657465501E-4</c:v>
                </c:pt>
                <c:pt idx="45">
                  <c:v>4.0150564617314928E-3</c:v>
                </c:pt>
                <c:pt idx="46">
                  <c:v>8.2810539523212046E-3</c:v>
                </c:pt>
                <c:pt idx="47">
                  <c:v>2.0075282308657464E-3</c:v>
                </c:pt>
                <c:pt idx="48">
                  <c:v>1.7063989962358847E-2</c:v>
                </c:pt>
                <c:pt idx="49">
                  <c:v>0</c:v>
                </c:pt>
                <c:pt idx="50">
                  <c:v>3.2622333751568381E-3</c:v>
                </c:pt>
                <c:pt idx="51">
                  <c:v>0</c:v>
                </c:pt>
                <c:pt idx="52">
                  <c:v>2.509410288582183E-3</c:v>
                </c:pt>
                <c:pt idx="53">
                  <c:v>7.0263488080301126E-2</c:v>
                </c:pt>
                <c:pt idx="54">
                  <c:v>4.8933500627352571E-2</c:v>
                </c:pt>
                <c:pt idx="55">
                  <c:v>7.5282308657465494E-3</c:v>
                </c:pt>
                <c:pt idx="56">
                  <c:v>1.0037641154328732E-3</c:v>
                </c:pt>
                <c:pt idx="57">
                  <c:v>1.0037641154328732E-3</c:v>
                </c:pt>
                <c:pt idx="58">
                  <c:v>7.9548306148055206E-2</c:v>
                </c:pt>
                <c:pt idx="59">
                  <c:v>3.2622333751568381E-3</c:v>
                </c:pt>
                <c:pt idx="60">
                  <c:v>4.3161856963613549E-2</c:v>
                </c:pt>
                <c:pt idx="61">
                  <c:v>1.2547051442910915E-3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A-43B1-BB60-E4C303045DB8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8'!$G$9:$G$70</c:f>
              <c:numCache>
                <c:formatCode>0.00%</c:formatCode>
                <c:ptCount val="62"/>
                <c:pt idx="0">
                  <c:v>2.5306122448979593E-2</c:v>
                </c:pt>
                <c:pt idx="1">
                  <c:v>0</c:v>
                </c:pt>
                <c:pt idx="2">
                  <c:v>0</c:v>
                </c:pt>
                <c:pt idx="3">
                  <c:v>4.1632653061224489E-2</c:v>
                </c:pt>
                <c:pt idx="4">
                  <c:v>8.1632653061224493E-4</c:v>
                </c:pt>
                <c:pt idx="5">
                  <c:v>1.9591836734693877E-2</c:v>
                </c:pt>
                <c:pt idx="6">
                  <c:v>7.2653061224489793E-2</c:v>
                </c:pt>
                <c:pt idx="7">
                  <c:v>3.0204081632653063E-2</c:v>
                </c:pt>
                <c:pt idx="8">
                  <c:v>2.3673469387755101E-2</c:v>
                </c:pt>
                <c:pt idx="9">
                  <c:v>8.1632653061224493E-4</c:v>
                </c:pt>
                <c:pt idx="10">
                  <c:v>1.6326530612244899E-3</c:v>
                </c:pt>
                <c:pt idx="11">
                  <c:v>8.4897959183673474E-2</c:v>
                </c:pt>
                <c:pt idx="12">
                  <c:v>0</c:v>
                </c:pt>
                <c:pt idx="13">
                  <c:v>1.6326530612244899E-3</c:v>
                </c:pt>
                <c:pt idx="14">
                  <c:v>4.2448979591836737E-2</c:v>
                </c:pt>
                <c:pt idx="15">
                  <c:v>1.6326530612244899E-3</c:v>
                </c:pt>
                <c:pt idx="16">
                  <c:v>7.8367346938775506E-2</c:v>
                </c:pt>
                <c:pt idx="17">
                  <c:v>6.4489795918367343E-2</c:v>
                </c:pt>
                <c:pt idx="18">
                  <c:v>5.7142857142857143E-3</c:v>
                </c:pt>
                <c:pt idx="19">
                  <c:v>2.9387755102040815E-2</c:v>
                </c:pt>
                <c:pt idx="20">
                  <c:v>1.3061224489795919E-2</c:v>
                </c:pt>
                <c:pt idx="21">
                  <c:v>0</c:v>
                </c:pt>
                <c:pt idx="22">
                  <c:v>0</c:v>
                </c:pt>
                <c:pt idx="23">
                  <c:v>8.1632653061224497E-3</c:v>
                </c:pt>
                <c:pt idx="24">
                  <c:v>6.5306122448979594E-3</c:v>
                </c:pt>
                <c:pt idx="25">
                  <c:v>2.4489795918367346E-3</c:v>
                </c:pt>
                <c:pt idx="26">
                  <c:v>1.6326530612244899E-3</c:v>
                </c:pt>
                <c:pt idx="27">
                  <c:v>8.1632653061224493E-4</c:v>
                </c:pt>
                <c:pt idx="28">
                  <c:v>1.7959183673469388E-2</c:v>
                </c:pt>
                <c:pt idx="29">
                  <c:v>0</c:v>
                </c:pt>
                <c:pt idx="30">
                  <c:v>4.8979591836734691E-3</c:v>
                </c:pt>
                <c:pt idx="31">
                  <c:v>0</c:v>
                </c:pt>
                <c:pt idx="32">
                  <c:v>0</c:v>
                </c:pt>
                <c:pt idx="33">
                  <c:v>2.6938775510204082E-2</c:v>
                </c:pt>
                <c:pt idx="34">
                  <c:v>6.5306122448979594E-3</c:v>
                </c:pt>
                <c:pt idx="35">
                  <c:v>5.9591836734693877E-2</c:v>
                </c:pt>
                <c:pt idx="36">
                  <c:v>0</c:v>
                </c:pt>
                <c:pt idx="37">
                  <c:v>8.1632653061224497E-3</c:v>
                </c:pt>
                <c:pt idx="38">
                  <c:v>1.7142857142857144E-2</c:v>
                </c:pt>
                <c:pt idx="39">
                  <c:v>0</c:v>
                </c:pt>
                <c:pt idx="40">
                  <c:v>0</c:v>
                </c:pt>
                <c:pt idx="41">
                  <c:v>1.3061224489795919E-2</c:v>
                </c:pt>
                <c:pt idx="42">
                  <c:v>8.1632653061224493E-4</c:v>
                </c:pt>
                <c:pt idx="43">
                  <c:v>6.2040816326530614E-2</c:v>
                </c:pt>
                <c:pt idx="44">
                  <c:v>0</c:v>
                </c:pt>
                <c:pt idx="45">
                  <c:v>2.4489795918367346E-3</c:v>
                </c:pt>
                <c:pt idx="46">
                  <c:v>0</c:v>
                </c:pt>
                <c:pt idx="47">
                  <c:v>1.6326530612244899E-3</c:v>
                </c:pt>
                <c:pt idx="48">
                  <c:v>1.3061224489795919E-2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3.2653061224489797E-3</c:v>
                </c:pt>
                <c:pt idx="53">
                  <c:v>4.7346938775510203E-2</c:v>
                </c:pt>
                <c:pt idx="54">
                  <c:v>4.8163265306122451E-2</c:v>
                </c:pt>
                <c:pt idx="55">
                  <c:v>1.3061224489795919E-2</c:v>
                </c:pt>
                <c:pt idx="56">
                  <c:v>1.6326530612244899E-3</c:v>
                </c:pt>
                <c:pt idx="57">
                  <c:v>0</c:v>
                </c:pt>
                <c:pt idx="58">
                  <c:v>5.9591836734693877E-2</c:v>
                </c:pt>
                <c:pt idx="59">
                  <c:v>8.1632653061224493E-4</c:v>
                </c:pt>
                <c:pt idx="60">
                  <c:v>3.4285714285714287E-2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A-43B1-BB60-E4C303045DB8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8'!$I$9:$I$70</c:f>
              <c:numCache>
                <c:formatCode>0.00%</c:formatCode>
                <c:ptCount val="62"/>
                <c:pt idx="0">
                  <c:v>1.8741779921087241E-2</c:v>
                </c:pt>
                <c:pt idx="1">
                  <c:v>0</c:v>
                </c:pt>
                <c:pt idx="2">
                  <c:v>1.0960105217010084E-4</c:v>
                </c:pt>
                <c:pt idx="3">
                  <c:v>4.3402016659359929E-2</c:v>
                </c:pt>
                <c:pt idx="4">
                  <c:v>3.2880315651030251E-4</c:v>
                </c:pt>
                <c:pt idx="5">
                  <c:v>1.852257781674704E-2</c:v>
                </c:pt>
                <c:pt idx="6">
                  <c:v>6.8281455501972815E-2</c:v>
                </c:pt>
                <c:pt idx="7">
                  <c:v>2.5317843051293292E-2</c:v>
                </c:pt>
                <c:pt idx="8">
                  <c:v>1.9070583077597545E-2</c:v>
                </c:pt>
                <c:pt idx="9">
                  <c:v>0</c:v>
                </c:pt>
                <c:pt idx="10">
                  <c:v>1.8632178868917141E-3</c:v>
                </c:pt>
                <c:pt idx="11">
                  <c:v>8.1433581762384924E-2</c:v>
                </c:pt>
                <c:pt idx="12">
                  <c:v>2.1920210434020167E-4</c:v>
                </c:pt>
                <c:pt idx="13">
                  <c:v>8.5488820692678647E-3</c:v>
                </c:pt>
                <c:pt idx="14">
                  <c:v>3.8689171416045595E-2</c:v>
                </c:pt>
                <c:pt idx="15">
                  <c:v>1.9728189390618152E-3</c:v>
                </c:pt>
                <c:pt idx="16">
                  <c:v>9.9846558526961865E-2</c:v>
                </c:pt>
                <c:pt idx="17">
                  <c:v>5.1402893467777287E-2</c:v>
                </c:pt>
                <c:pt idx="18">
                  <c:v>5.4800526085050415E-3</c:v>
                </c:pt>
                <c:pt idx="19">
                  <c:v>1.1398509425690487E-2</c:v>
                </c:pt>
                <c:pt idx="20">
                  <c:v>1.5344147303814116E-3</c:v>
                </c:pt>
                <c:pt idx="21">
                  <c:v>6.4664620780359493E-3</c:v>
                </c:pt>
                <c:pt idx="22">
                  <c:v>7.672073651907058E-4</c:v>
                </c:pt>
                <c:pt idx="23">
                  <c:v>1.3261727312582201E-2</c:v>
                </c:pt>
                <c:pt idx="24">
                  <c:v>1.9728189390618152E-3</c:v>
                </c:pt>
                <c:pt idx="25">
                  <c:v>8.7680841736080669E-4</c:v>
                </c:pt>
                <c:pt idx="26">
                  <c:v>0</c:v>
                </c:pt>
                <c:pt idx="27">
                  <c:v>4.3840420868040335E-4</c:v>
                </c:pt>
                <c:pt idx="28">
                  <c:v>1.1179307321350284E-2</c:v>
                </c:pt>
                <c:pt idx="29">
                  <c:v>0</c:v>
                </c:pt>
                <c:pt idx="30">
                  <c:v>1.5344147303814116E-3</c:v>
                </c:pt>
                <c:pt idx="31">
                  <c:v>2.1920210434020167E-4</c:v>
                </c:pt>
                <c:pt idx="32">
                  <c:v>4.3840420868040335E-4</c:v>
                </c:pt>
                <c:pt idx="33">
                  <c:v>9.4256904866286718E-3</c:v>
                </c:pt>
                <c:pt idx="34">
                  <c:v>1.0960105217010083E-3</c:v>
                </c:pt>
                <c:pt idx="35">
                  <c:v>1.6440157825515125E-2</c:v>
                </c:pt>
                <c:pt idx="36">
                  <c:v>1.0960105217010084E-4</c:v>
                </c:pt>
                <c:pt idx="37">
                  <c:v>7.1240683910565542E-3</c:v>
                </c:pt>
                <c:pt idx="38">
                  <c:v>1.2275317843051293E-2</c:v>
                </c:pt>
                <c:pt idx="39">
                  <c:v>1.0960105217010084E-4</c:v>
                </c:pt>
                <c:pt idx="40">
                  <c:v>0</c:v>
                </c:pt>
                <c:pt idx="41">
                  <c:v>1.1617711530030689E-2</c:v>
                </c:pt>
                <c:pt idx="42">
                  <c:v>1.2056115738711091E-3</c:v>
                </c:pt>
                <c:pt idx="43">
                  <c:v>0.11584831214379658</c:v>
                </c:pt>
                <c:pt idx="44">
                  <c:v>2.1920210434020167E-4</c:v>
                </c:pt>
                <c:pt idx="45">
                  <c:v>4.055238930293731E-3</c:v>
                </c:pt>
                <c:pt idx="46">
                  <c:v>3.8360368259535292E-3</c:v>
                </c:pt>
                <c:pt idx="47">
                  <c:v>9.8640946953090758E-4</c:v>
                </c:pt>
                <c:pt idx="48">
                  <c:v>1.3590530469092503E-2</c:v>
                </c:pt>
                <c:pt idx="49">
                  <c:v>0</c:v>
                </c:pt>
                <c:pt idx="50">
                  <c:v>2.1920210434020167E-4</c:v>
                </c:pt>
                <c:pt idx="51">
                  <c:v>0</c:v>
                </c:pt>
                <c:pt idx="52">
                  <c:v>3.2880315651030251E-4</c:v>
                </c:pt>
                <c:pt idx="53">
                  <c:v>8.9544059622972377E-2</c:v>
                </c:pt>
                <c:pt idx="54">
                  <c:v>5.5677334502411226E-2</c:v>
                </c:pt>
                <c:pt idx="55">
                  <c:v>5.8088557650153444E-3</c:v>
                </c:pt>
                <c:pt idx="56">
                  <c:v>1.9728189390618152E-3</c:v>
                </c:pt>
                <c:pt idx="57">
                  <c:v>2.1920210434020167E-4</c:v>
                </c:pt>
                <c:pt idx="58">
                  <c:v>6.3678211310828584E-2</c:v>
                </c:pt>
                <c:pt idx="59">
                  <c:v>2.4112231477422183E-3</c:v>
                </c:pt>
                <c:pt idx="60">
                  <c:v>4.8224462954844366E-2</c:v>
                </c:pt>
                <c:pt idx="61">
                  <c:v>6.5760631302060502E-4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A-43B1-BB60-E4C303045DB8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8'!$K$9:$K$70</c:f>
              <c:numCache>
                <c:formatCode>0.00%</c:formatCode>
                <c:ptCount val="62"/>
                <c:pt idx="0">
                  <c:v>9.887005649717515E-3</c:v>
                </c:pt>
                <c:pt idx="1">
                  <c:v>0</c:v>
                </c:pt>
                <c:pt idx="2">
                  <c:v>0</c:v>
                </c:pt>
                <c:pt idx="3">
                  <c:v>3.4839924670433148E-2</c:v>
                </c:pt>
                <c:pt idx="4">
                  <c:v>0</c:v>
                </c:pt>
                <c:pt idx="5">
                  <c:v>1.6949152542372881E-2</c:v>
                </c:pt>
                <c:pt idx="6">
                  <c:v>4.7551789077212803E-2</c:v>
                </c:pt>
                <c:pt idx="7">
                  <c:v>8.0037664783427498E-3</c:v>
                </c:pt>
                <c:pt idx="8">
                  <c:v>6.5913370998116763E-3</c:v>
                </c:pt>
                <c:pt idx="9">
                  <c:v>0</c:v>
                </c:pt>
                <c:pt idx="10">
                  <c:v>9.4161958568738224E-3</c:v>
                </c:pt>
                <c:pt idx="11">
                  <c:v>7.6741996233521653E-2</c:v>
                </c:pt>
                <c:pt idx="12">
                  <c:v>0</c:v>
                </c:pt>
                <c:pt idx="13">
                  <c:v>2.8248587570621469E-3</c:v>
                </c:pt>
                <c:pt idx="14">
                  <c:v>1.5536723163841809E-2</c:v>
                </c:pt>
                <c:pt idx="15">
                  <c:v>8.0037664783427498E-3</c:v>
                </c:pt>
                <c:pt idx="16">
                  <c:v>8.3333333333333329E-2</c:v>
                </c:pt>
                <c:pt idx="17">
                  <c:v>6.2617702448210924E-2</c:v>
                </c:pt>
                <c:pt idx="18">
                  <c:v>2.8248587570621469E-3</c:v>
                </c:pt>
                <c:pt idx="19">
                  <c:v>3.766478342749529E-3</c:v>
                </c:pt>
                <c:pt idx="20">
                  <c:v>4.7080979284369113E-4</c:v>
                </c:pt>
                <c:pt idx="21">
                  <c:v>9.887005649717515E-3</c:v>
                </c:pt>
                <c:pt idx="22">
                  <c:v>0</c:v>
                </c:pt>
                <c:pt idx="23">
                  <c:v>8.0037664783427498E-3</c:v>
                </c:pt>
                <c:pt idx="24">
                  <c:v>0</c:v>
                </c:pt>
                <c:pt idx="25">
                  <c:v>4.7080979284369113E-4</c:v>
                </c:pt>
                <c:pt idx="26">
                  <c:v>1.8832391713747645E-3</c:v>
                </c:pt>
                <c:pt idx="27">
                  <c:v>0</c:v>
                </c:pt>
                <c:pt idx="28">
                  <c:v>3.766478342749529E-3</c:v>
                </c:pt>
                <c:pt idx="29">
                  <c:v>0</c:v>
                </c:pt>
                <c:pt idx="30">
                  <c:v>1.1299435028248588E-2</c:v>
                </c:pt>
                <c:pt idx="31">
                  <c:v>1.8832391713747645E-3</c:v>
                </c:pt>
                <c:pt idx="32">
                  <c:v>0</c:v>
                </c:pt>
                <c:pt idx="33">
                  <c:v>4.7080979284369112E-3</c:v>
                </c:pt>
                <c:pt idx="34">
                  <c:v>4.7080979284369113E-4</c:v>
                </c:pt>
                <c:pt idx="35">
                  <c:v>1.0357815442561206E-2</c:v>
                </c:pt>
                <c:pt idx="36">
                  <c:v>0</c:v>
                </c:pt>
                <c:pt idx="37">
                  <c:v>8.9453860640301315E-3</c:v>
                </c:pt>
                <c:pt idx="38">
                  <c:v>7.5329566854990581E-3</c:v>
                </c:pt>
                <c:pt idx="39">
                  <c:v>0</c:v>
                </c:pt>
                <c:pt idx="40">
                  <c:v>0</c:v>
                </c:pt>
                <c:pt idx="41">
                  <c:v>3.766478342749529E-3</c:v>
                </c:pt>
                <c:pt idx="42">
                  <c:v>0</c:v>
                </c:pt>
                <c:pt idx="43">
                  <c:v>0.1440677966101695</c:v>
                </c:pt>
                <c:pt idx="44">
                  <c:v>0</c:v>
                </c:pt>
                <c:pt idx="45">
                  <c:v>3.2956685499058382E-3</c:v>
                </c:pt>
                <c:pt idx="46">
                  <c:v>1.4124293785310734E-3</c:v>
                </c:pt>
                <c:pt idx="47">
                  <c:v>0</c:v>
                </c:pt>
                <c:pt idx="48">
                  <c:v>1.977401129943503E-2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0.12335216572504708</c:v>
                </c:pt>
                <c:pt idx="54">
                  <c:v>7.8154425612052728E-2</c:v>
                </c:pt>
                <c:pt idx="55">
                  <c:v>6.5913370998116763E-3</c:v>
                </c:pt>
                <c:pt idx="56">
                  <c:v>1.8832391713747645E-3</c:v>
                </c:pt>
                <c:pt idx="57">
                  <c:v>3.766478342749529E-3</c:v>
                </c:pt>
                <c:pt idx="58">
                  <c:v>8.239171374764595E-2</c:v>
                </c:pt>
                <c:pt idx="59">
                  <c:v>1.4124293785310734E-3</c:v>
                </c:pt>
                <c:pt idx="60">
                  <c:v>7.1563088512241052E-2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A-43B1-BB60-E4C303045DB8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8'!$M$9:$M$70</c:f>
              <c:numCache>
                <c:formatCode>0.00%</c:formatCode>
                <c:ptCount val="62"/>
                <c:pt idx="0">
                  <c:v>1.5810276679841896E-2</c:v>
                </c:pt>
                <c:pt idx="1">
                  <c:v>0</c:v>
                </c:pt>
                <c:pt idx="2">
                  <c:v>0</c:v>
                </c:pt>
                <c:pt idx="3">
                  <c:v>8.5638998682476944E-2</c:v>
                </c:pt>
                <c:pt idx="4">
                  <c:v>0</c:v>
                </c:pt>
                <c:pt idx="5">
                  <c:v>9.22266139657444E-3</c:v>
                </c:pt>
                <c:pt idx="6">
                  <c:v>7.9051383399209488E-2</c:v>
                </c:pt>
                <c:pt idx="7">
                  <c:v>3.4255599472990776E-2</c:v>
                </c:pt>
                <c:pt idx="8">
                  <c:v>3.1620553359683792E-2</c:v>
                </c:pt>
                <c:pt idx="9">
                  <c:v>3.952569169960474E-3</c:v>
                </c:pt>
                <c:pt idx="10">
                  <c:v>0</c:v>
                </c:pt>
                <c:pt idx="11">
                  <c:v>4.0843214756258232E-2</c:v>
                </c:pt>
                <c:pt idx="12">
                  <c:v>0</c:v>
                </c:pt>
                <c:pt idx="13">
                  <c:v>2.766798418972332E-2</c:v>
                </c:pt>
                <c:pt idx="14">
                  <c:v>3.1620553359683792E-2</c:v>
                </c:pt>
                <c:pt idx="15">
                  <c:v>0</c:v>
                </c:pt>
                <c:pt idx="16">
                  <c:v>6.1923583662714096E-2</c:v>
                </c:pt>
                <c:pt idx="17">
                  <c:v>6.7193675889328064E-2</c:v>
                </c:pt>
                <c:pt idx="18">
                  <c:v>1.1857707509881422E-2</c:v>
                </c:pt>
                <c:pt idx="19">
                  <c:v>1.3175230566534914E-2</c:v>
                </c:pt>
                <c:pt idx="20">
                  <c:v>2.635046113306983E-3</c:v>
                </c:pt>
                <c:pt idx="21">
                  <c:v>7.9051383399209481E-3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1.3175230566534915E-3</c:v>
                </c:pt>
                <c:pt idx="29">
                  <c:v>0</c:v>
                </c:pt>
                <c:pt idx="30">
                  <c:v>2.1080368906455864E-2</c:v>
                </c:pt>
                <c:pt idx="31">
                  <c:v>0</c:v>
                </c:pt>
                <c:pt idx="32">
                  <c:v>0</c:v>
                </c:pt>
                <c:pt idx="33">
                  <c:v>1.3175230566534915E-3</c:v>
                </c:pt>
                <c:pt idx="34">
                  <c:v>0</c:v>
                </c:pt>
                <c:pt idx="35">
                  <c:v>1.5810276679841896E-2</c:v>
                </c:pt>
                <c:pt idx="36">
                  <c:v>1.3175230566534915E-3</c:v>
                </c:pt>
                <c:pt idx="37">
                  <c:v>1.3175230566534915E-3</c:v>
                </c:pt>
                <c:pt idx="38">
                  <c:v>2.5032938076416336E-2</c:v>
                </c:pt>
                <c:pt idx="39">
                  <c:v>0</c:v>
                </c:pt>
                <c:pt idx="40">
                  <c:v>0</c:v>
                </c:pt>
                <c:pt idx="41">
                  <c:v>5.270092226613966E-3</c:v>
                </c:pt>
                <c:pt idx="42">
                  <c:v>0</c:v>
                </c:pt>
                <c:pt idx="43">
                  <c:v>0.16864295125164691</c:v>
                </c:pt>
                <c:pt idx="44">
                  <c:v>0</c:v>
                </c:pt>
                <c:pt idx="45">
                  <c:v>5.270092226613966E-3</c:v>
                </c:pt>
                <c:pt idx="46">
                  <c:v>7.9051383399209481E-3</c:v>
                </c:pt>
                <c:pt idx="47">
                  <c:v>1.3175230566534915E-3</c:v>
                </c:pt>
                <c:pt idx="48">
                  <c:v>5.270092226613966E-3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1.3175230566534915E-3</c:v>
                </c:pt>
                <c:pt idx="53">
                  <c:v>7.378129117259552E-2</c:v>
                </c:pt>
                <c:pt idx="54">
                  <c:v>4.3478260869565216E-2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7.9051383399209488E-2</c:v>
                </c:pt>
                <c:pt idx="59">
                  <c:v>0</c:v>
                </c:pt>
                <c:pt idx="60">
                  <c:v>1.7127799736495388E-2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EA-43B1-BB60-E4C303045DB8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8'!$O$9:$O$70</c:f>
              <c:numCache>
                <c:formatCode>0.00%</c:formatCode>
                <c:ptCount val="62"/>
                <c:pt idx="0">
                  <c:v>0.15384615384615385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0.15384615384615385</c:v>
                </c:pt>
                <c:pt idx="7">
                  <c:v>0</c:v>
                </c:pt>
                <c:pt idx="8">
                  <c:v>0.15384615384615385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7.6923076923076927E-2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7.6923076923076927E-2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7.6923076923076927E-2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7.6923076923076927E-2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7.6923076923076927E-2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7.6923076923076927E-2</c:v>
                </c:pt>
                <c:pt idx="54">
                  <c:v>7.6923076923076927E-2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EA-43B1-BB60-E4C303045DB8}"/>
            </c:ext>
          </c:extLst>
        </c:ser>
        <c:ser>
          <c:idx val="6"/>
          <c:order val="6"/>
          <c:tx>
            <c:v>APÁTRIDAS</c:v>
          </c:tx>
          <c:invertIfNegative val="0"/>
          <c:val>
            <c:numRef>
              <c:f>'Tabla 8'!$Q$9:$Q$70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1.4285714285714285E-2</c:v>
                </c:pt>
                <c:pt idx="4">
                  <c:v>0</c:v>
                </c:pt>
                <c:pt idx="5">
                  <c:v>2.8571428571428571E-2</c:v>
                </c:pt>
                <c:pt idx="6">
                  <c:v>4.2857142857142858E-2</c:v>
                </c:pt>
                <c:pt idx="7">
                  <c:v>1.4285714285714285E-2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2.8571428571428571E-2</c:v>
                </c:pt>
                <c:pt idx="12">
                  <c:v>0</c:v>
                </c:pt>
                <c:pt idx="13">
                  <c:v>0</c:v>
                </c:pt>
                <c:pt idx="14">
                  <c:v>2.8571428571428571E-2</c:v>
                </c:pt>
                <c:pt idx="15">
                  <c:v>0</c:v>
                </c:pt>
                <c:pt idx="16">
                  <c:v>8.5714285714285715E-2</c:v>
                </c:pt>
                <c:pt idx="17">
                  <c:v>0.1</c:v>
                </c:pt>
                <c:pt idx="18">
                  <c:v>0</c:v>
                </c:pt>
                <c:pt idx="19">
                  <c:v>1.4285714285714285E-2</c:v>
                </c:pt>
                <c:pt idx="20">
                  <c:v>0</c:v>
                </c:pt>
                <c:pt idx="21">
                  <c:v>8.5714285714285715E-2</c:v>
                </c:pt>
                <c:pt idx="22">
                  <c:v>0</c:v>
                </c:pt>
                <c:pt idx="23">
                  <c:v>4.2857142857142858E-2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0.15714285714285714</c:v>
                </c:pt>
                <c:pt idx="43">
                  <c:v>0</c:v>
                </c:pt>
                <c:pt idx="44">
                  <c:v>0</c:v>
                </c:pt>
                <c:pt idx="45">
                  <c:v>1.4285714285714285E-2</c:v>
                </c:pt>
                <c:pt idx="46">
                  <c:v>0</c:v>
                </c:pt>
                <c:pt idx="47">
                  <c:v>0</c:v>
                </c:pt>
                <c:pt idx="48">
                  <c:v>4.2857142857142858E-2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</c:v>
                </c:pt>
                <c:pt idx="54">
                  <c:v>7.1428571428571425E-2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2.8571428571428571E-2</c:v>
                </c:pt>
                <c:pt idx="59">
                  <c:v>0</c:v>
                </c:pt>
                <c:pt idx="60">
                  <c:v>0.1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EA-43B1-BB60-E4C303045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83800"/>
        <c:axId val="1"/>
      </c:barChart>
      <c:catAx>
        <c:axId val="477683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83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206679211502264E-2"/>
          <c:y val="6.6204287515762919E-2"/>
          <c:w val="0.89791384255622342"/>
          <c:h val="1.7023959646910461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Hombres Extranjeros en Oviedo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 y por Barrio. 2023.</a:t>
            </a:r>
          </a:p>
        </c:rich>
      </c:tx>
      <c:layout>
        <c:manualLayout>
          <c:xMode val="edge"/>
          <c:yMode val="edge"/>
          <c:x val="0.27426876142851814"/>
          <c:y val="8.0948335006883511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2506491751"/>
          <c:y val="7.166815769884792E-2"/>
          <c:w val="0.67847647818445433"/>
          <c:h val="0.87370178901097906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9'!$E$7:$E$68</c:f>
              <c:numCache>
                <c:formatCode>0.00%</c:formatCode>
                <c:ptCount val="62"/>
                <c:pt idx="0">
                  <c:v>2.0130576713819369E-2</c:v>
                </c:pt>
                <c:pt idx="1">
                  <c:v>1.088139281828074E-3</c:v>
                </c:pt>
                <c:pt idx="2">
                  <c:v>5.4406964091403701E-4</c:v>
                </c:pt>
                <c:pt idx="3">
                  <c:v>5.5495103373231776E-2</c:v>
                </c:pt>
                <c:pt idx="4">
                  <c:v>1.632208922742111E-3</c:v>
                </c:pt>
                <c:pt idx="5">
                  <c:v>2.9923830250272034E-2</c:v>
                </c:pt>
                <c:pt idx="6">
                  <c:v>6.0935799782372145E-2</c:v>
                </c:pt>
                <c:pt idx="7">
                  <c:v>2.0130576713819369E-2</c:v>
                </c:pt>
                <c:pt idx="8">
                  <c:v>2.9923830250272034E-2</c:v>
                </c:pt>
                <c:pt idx="9">
                  <c:v>0</c:v>
                </c:pt>
                <c:pt idx="10">
                  <c:v>3.8084874863982591E-3</c:v>
                </c:pt>
                <c:pt idx="11">
                  <c:v>5.4951033732317738E-2</c:v>
                </c:pt>
                <c:pt idx="12">
                  <c:v>1.088139281828074E-3</c:v>
                </c:pt>
                <c:pt idx="13">
                  <c:v>5.9847660500544067E-3</c:v>
                </c:pt>
                <c:pt idx="14">
                  <c:v>4.6789989118607184E-2</c:v>
                </c:pt>
                <c:pt idx="15">
                  <c:v>1.088139281828074E-3</c:v>
                </c:pt>
                <c:pt idx="16">
                  <c:v>8.9771490750816099E-2</c:v>
                </c:pt>
                <c:pt idx="17">
                  <c:v>5.3862894450489661E-2</c:v>
                </c:pt>
                <c:pt idx="18">
                  <c:v>1.1425462459194777E-2</c:v>
                </c:pt>
                <c:pt idx="19">
                  <c:v>1.7410228509249184E-2</c:v>
                </c:pt>
                <c:pt idx="20">
                  <c:v>8.1610446137105556E-3</c:v>
                </c:pt>
                <c:pt idx="21">
                  <c:v>2.176278563656148E-3</c:v>
                </c:pt>
                <c:pt idx="22">
                  <c:v>1.088139281828074E-3</c:v>
                </c:pt>
                <c:pt idx="23">
                  <c:v>8.1610446137105556E-3</c:v>
                </c:pt>
                <c:pt idx="24">
                  <c:v>1.632208922742111E-3</c:v>
                </c:pt>
                <c:pt idx="25">
                  <c:v>3.8084874863982591E-3</c:v>
                </c:pt>
                <c:pt idx="26">
                  <c:v>0</c:v>
                </c:pt>
                <c:pt idx="27">
                  <c:v>3.2644178454842221E-3</c:v>
                </c:pt>
                <c:pt idx="28">
                  <c:v>1.6322089227421111E-2</c:v>
                </c:pt>
                <c:pt idx="29">
                  <c:v>5.4406964091403701E-4</c:v>
                </c:pt>
                <c:pt idx="30">
                  <c:v>4.8966267682263327E-3</c:v>
                </c:pt>
                <c:pt idx="31">
                  <c:v>0</c:v>
                </c:pt>
                <c:pt idx="32">
                  <c:v>0</c:v>
                </c:pt>
                <c:pt idx="33">
                  <c:v>6.5288356909684441E-3</c:v>
                </c:pt>
                <c:pt idx="34">
                  <c:v>1.632208922742111E-3</c:v>
                </c:pt>
                <c:pt idx="35">
                  <c:v>3.2100108813928184E-2</c:v>
                </c:pt>
                <c:pt idx="36">
                  <c:v>0</c:v>
                </c:pt>
                <c:pt idx="37">
                  <c:v>1.088139281828074E-2</c:v>
                </c:pt>
                <c:pt idx="38">
                  <c:v>1.088139281828074E-2</c:v>
                </c:pt>
                <c:pt idx="39">
                  <c:v>5.4406964091403701E-4</c:v>
                </c:pt>
                <c:pt idx="40">
                  <c:v>1.088139281828074E-3</c:v>
                </c:pt>
                <c:pt idx="41">
                  <c:v>8.7051142546245922E-3</c:v>
                </c:pt>
                <c:pt idx="42">
                  <c:v>0</c:v>
                </c:pt>
                <c:pt idx="43">
                  <c:v>6.9640914036996737E-2</c:v>
                </c:pt>
                <c:pt idx="44">
                  <c:v>0</c:v>
                </c:pt>
                <c:pt idx="45">
                  <c:v>5.4406964091403701E-3</c:v>
                </c:pt>
                <c:pt idx="46">
                  <c:v>8.7051142546245922E-3</c:v>
                </c:pt>
                <c:pt idx="47">
                  <c:v>2.176278563656148E-3</c:v>
                </c:pt>
                <c:pt idx="48">
                  <c:v>2.1218715995647442E-2</c:v>
                </c:pt>
                <c:pt idx="49">
                  <c:v>0</c:v>
                </c:pt>
                <c:pt idx="50">
                  <c:v>4.3525571273122961E-3</c:v>
                </c:pt>
                <c:pt idx="51">
                  <c:v>0</c:v>
                </c:pt>
                <c:pt idx="52">
                  <c:v>2.176278563656148E-3</c:v>
                </c:pt>
                <c:pt idx="53">
                  <c:v>7.5081610446137106E-2</c:v>
                </c:pt>
                <c:pt idx="54">
                  <c:v>5.3862894450489661E-2</c:v>
                </c:pt>
                <c:pt idx="55">
                  <c:v>7.0729053318824807E-3</c:v>
                </c:pt>
                <c:pt idx="56">
                  <c:v>1.632208922742111E-3</c:v>
                </c:pt>
                <c:pt idx="57">
                  <c:v>1.088139281828074E-3</c:v>
                </c:pt>
                <c:pt idx="58">
                  <c:v>7.2361262241566915E-2</c:v>
                </c:pt>
                <c:pt idx="59">
                  <c:v>2.720348204570185E-3</c:v>
                </c:pt>
                <c:pt idx="60">
                  <c:v>4.2437431991294884E-2</c:v>
                </c:pt>
                <c:pt idx="61">
                  <c:v>1.632208922742111E-3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7-4CFA-A36F-FD5E0A93EEA8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9'!$G$7:$G$68</c:f>
              <c:numCache>
                <c:formatCode>0.00%</c:formatCode>
                <c:ptCount val="62"/>
                <c:pt idx="0">
                  <c:v>1.7786561264822136E-2</c:v>
                </c:pt>
                <c:pt idx="1">
                  <c:v>0</c:v>
                </c:pt>
                <c:pt idx="2">
                  <c:v>0</c:v>
                </c:pt>
                <c:pt idx="3">
                  <c:v>3.3596837944664032E-2</c:v>
                </c:pt>
                <c:pt idx="4">
                  <c:v>1.976284584980237E-3</c:v>
                </c:pt>
                <c:pt idx="5">
                  <c:v>1.9762845849802372E-2</c:v>
                </c:pt>
                <c:pt idx="6">
                  <c:v>6.7193675889328064E-2</c:v>
                </c:pt>
                <c:pt idx="7">
                  <c:v>2.766798418972332E-2</c:v>
                </c:pt>
                <c:pt idx="8">
                  <c:v>2.5691699604743084E-2</c:v>
                </c:pt>
                <c:pt idx="9">
                  <c:v>0</c:v>
                </c:pt>
                <c:pt idx="10">
                  <c:v>1.976284584980237E-3</c:v>
                </c:pt>
                <c:pt idx="11">
                  <c:v>0.10474308300395258</c:v>
                </c:pt>
                <c:pt idx="12">
                  <c:v>0</c:v>
                </c:pt>
                <c:pt idx="13">
                  <c:v>0</c:v>
                </c:pt>
                <c:pt idx="14">
                  <c:v>3.9525691699604744E-2</c:v>
                </c:pt>
                <c:pt idx="15">
                  <c:v>3.952569169960474E-3</c:v>
                </c:pt>
                <c:pt idx="16">
                  <c:v>6.5217391304347824E-2</c:v>
                </c:pt>
                <c:pt idx="17">
                  <c:v>5.533596837944664E-2</c:v>
                </c:pt>
                <c:pt idx="18">
                  <c:v>5.9288537549407111E-3</c:v>
                </c:pt>
                <c:pt idx="19">
                  <c:v>3.7549407114624504E-2</c:v>
                </c:pt>
                <c:pt idx="20">
                  <c:v>1.383399209486166E-2</c:v>
                </c:pt>
                <c:pt idx="21">
                  <c:v>0</c:v>
                </c:pt>
                <c:pt idx="22">
                  <c:v>0</c:v>
                </c:pt>
                <c:pt idx="23">
                  <c:v>7.9051383399209481E-3</c:v>
                </c:pt>
                <c:pt idx="24">
                  <c:v>1.383399209486166E-2</c:v>
                </c:pt>
                <c:pt idx="25">
                  <c:v>0</c:v>
                </c:pt>
                <c:pt idx="26">
                  <c:v>0</c:v>
                </c:pt>
                <c:pt idx="27">
                  <c:v>1.976284584980237E-3</c:v>
                </c:pt>
                <c:pt idx="28">
                  <c:v>2.3715415019762844E-2</c:v>
                </c:pt>
                <c:pt idx="29">
                  <c:v>0</c:v>
                </c:pt>
                <c:pt idx="30">
                  <c:v>5.9288537549407111E-3</c:v>
                </c:pt>
                <c:pt idx="31">
                  <c:v>0</c:v>
                </c:pt>
                <c:pt idx="32">
                  <c:v>0</c:v>
                </c:pt>
                <c:pt idx="33">
                  <c:v>2.1739130434782608E-2</c:v>
                </c:pt>
                <c:pt idx="34">
                  <c:v>3.952569169960474E-3</c:v>
                </c:pt>
                <c:pt idx="35">
                  <c:v>5.9288537549407112E-2</c:v>
                </c:pt>
                <c:pt idx="36">
                  <c:v>0</c:v>
                </c:pt>
                <c:pt idx="37">
                  <c:v>9.881422924901186E-3</c:v>
                </c:pt>
                <c:pt idx="38">
                  <c:v>1.5810276679841896E-2</c:v>
                </c:pt>
                <c:pt idx="39">
                  <c:v>0</c:v>
                </c:pt>
                <c:pt idx="40">
                  <c:v>0</c:v>
                </c:pt>
                <c:pt idx="41">
                  <c:v>1.383399209486166E-2</c:v>
                </c:pt>
                <c:pt idx="42">
                  <c:v>1.976284584980237E-3</c:v>
                </c:pt>
                <c:pt idx="43">
                  <c:v>4.9407114624505928E-2</c:v>
                </c:pt>
                <c:pt idx="44">
                  <c:v>0</c:v>
                </c:pt>
                <c:pt idx="45">
                  <c:v>3.952569169960474E-3</c:v>
                </c:pt>
                <c:pt idx="46">
                  <c:v>0</c:v>
                </c:pt>
                <c:pt idx="47">
                  <c:v>1.976284584980237E-3</c:v>
                </c:pt>
                <c:pt idx="48">
                  <c:v>1.7786561264822136E-2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3.952569169960474E-3</c:v>
                </c:pt>
                <c:pt idx="53">
                  <c:v>5.533596837944664E-2</c:v>
                </c:pt>
                <c:pt idx="54">
                  <c:v>5.33596837944664E-2</c:v>
                </c:pt>
                <c:pt idx="55">
                  <c:v>1.1857707509881422E-2</c:v>
                </c:pt>
                <c:pt idx="56">
                  <c:v>3.952569169960474E-3</c:v>
                </c:pt>
                <c:pt idx="57">
                  <c:v>0</c:v>
                </c:pt>
                <c:pt idx="58">
                  <c:v>5.731225296442688E-2</c:v>
                </c:pt>
                <c:pt idx="59">
                  <c:v>1.976284584980237E-3</c:v>
                </c:pt>
                <c:pt idx="60">
                  <c:v>3.7549407114624504E-2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7-4CFA-A36F-FD5E0A93EEA8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9'!$I$7:$I$68</c:f>
              <c:numCache>
                <c:formatCode>0.00%</c:formatCode>
                <c:ptCount val="62"/>
                <c:pt idx="0">
                  <c:v>1.8425901553040275E-2</c:v>
                </c:pt>
                <c:pt idx="1">
                  <c:v>0</c:v>
                </c:pt>
                <c:pt idx="2">
                  <c:v>2.6322716504343247E-4</c:v>
                </c:pt>
                <c:pt idx="3">
                  <c:v>4.1853119241905767E-2</c:v>
                </c:pt>
                <c:pt idx="4">
                  <c:v>5.2645433008686494E-4</c:v>
                </c:pt>
                <c:pt idx="5">
                  <c:v>1.7899447222953408E-2</c:v>
                </c:pt>
                <c:pt idx="6">
                  <c:v>7.0544880231639906E-2</c:v>
                </c:pt>
                <c:pt idx="7">
                  <c:v>2.3427217688865493E-2</c:v>
                </c:pt>
                <c:pt idx="8">
                  <c:v>1.816267438799684E-2</c:v>
                </c:pt>
                <c:pt idx="9">
                  <c:v>0</c:v>
                </c:pt>
                <c:pt idx="10">
                  <c:v>1.3161358252171624E-3</c:v>
                </c:pt>
                <c:pt idx="11">
                  <c:v>8.2916556988681236E-2</c:v>
                </c:pt>
                <c:pt idx="12">
                  <c:v>0</c:v>
                </c:pt>
                <c:pt idx="13">
                  <c:v>1.0002632271650434E-2</c:v>
                </c:pt>
                <c:pt idx="14">
                  <c:v>3.7115030271123978E-2</c:v>
                </c:pt>
                <c:pt idx="15">
                  <c:v>1.3161358252171624E-3</c:v>
                </c:pt>
                <c:pt idx="16">
                  <c:v>0.10081600421163464</c:v>
                </c:pt>
                <c:pt idx="17">
                  <c:v>5.2382205843643066E-2</c:v>
                </c:pt>
                <c:pt idx="18">
                  <c:v>7.6335877862595417E-3</c:v>
                </c:pt>
                <c:pt idx="19">
                  <c:v>1.1055540931824164E-2</c:v>
                </c:pt>
                <c:pt idx="20">
                  <c:v>1.5793629902605948E-3</c:v>
                </c:pt>
                <c:pt idx="21">
                  <c:v>6.5806791260858118E-3</c:v>
                </c:pt>
                <c:pt idx="22">
                  <c:v>2.6322716504343247E-4</c:v>
                </c:pt>
                <c:pt idx="23">
                  <c:v>1.2371676757041327E-2</c:v>
                </c:pt>
                <c:pt idx="24">
                  <c:v>1.5793629902605948E-3</c:v>
                </c:pt>
                <c:pt idx="25">
                  <c:v>1.0529086601737299E-3</c:v>
                </c:pt>
                <c:pt idx="26">
                  <c:v>0</c:v>
                </c:pt>
                <c:pt idx="27">
                  <c:v>7.8968149513029742E-4</c:v>
                </c:pt>
                <c:pt idx="28">
                  <c:v>8.6864964464332724E-3</c:v>
                </c:pt>
                <c:pt idx="29">
                  <c:v>0</c:v>
                </c:pt>
                <c:pt idx="30">
                  <c:v>3.1587259805211897E-3</c:v>
                </c:pt>
                <c:pt idx="31">
                  <c:v>2.6322716504343247E-4</c:v>
                </c:pt>
                <c:pt idx="32">
                  <c:v>5.2645433008686494E-4</c:v>
                </c:pt>
                <c:pt idx="33">
                  <c:v>1.0002632271650434E-2</c:v>
                </c:pt>
                <c:pt idx="34">
                  <c:v>1.5793629902605948E-3</c:v>
                </c:pt>
                <c:pt idx="35">
                  <c:v>1.6583311397736247E-2</c:v>
                </c:pt>
                <c:pt idx="36">
                  <c:v>0</c:v>
                </c:pt>
                <c:pt idx="37">
                  <c:v>6.3174519610423793E-3</c:v>
                </c:pt>
                <c:pt idx="38">
                  <c:v>1.0529086601737299E-2</c:v>
                </c:pt>
                <c:pt idx="39">
                  <c:v>0</c:v>
                </c:pt>
                <c:pt idx="40">
                  <c:v>0</c:v>
                </c:pt>
                <c:pt idx="41">
                  <c:v>9.476177941563569E-3</c:v>
                </c:pt>
                <c:pt idx="42">
                  <c:v>1.3161358252171624E-3</c:v>
                </c:pt>
                <c:pt idx="43">
                  <c:v>0.11529349828902342</c:v>
                </c:pt>
                <c:pt idx="44">
                  <c:v>2.6322716504343247E-4</c:v>
                </c:pt>
                <c:pt idx="45">
                  <c:v>3.1587259805211897E-3</c:v>
                </c:pt>
                <c:pt idx="46">
                  <c:v>2.3690444853908922E-3</c:v>
                </c:pt>
                <c:pt idx="47">
                  <c:v>5.2645433008686494E-4</c:v>
                </c:pt>
                <c:pt idx="48">
                  <c:v>1.4740721242432218E-2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8.7917873124506454E-2</c:v>
                </c:pt>
                <c:pt idx="54">
                  <c:v>6.1595156620163204E-2</c:v>
                </c:pt>
                <c:pt idx="55">
                  <c:v>4.2116346406949196E-3</c:v>
                </c:pt>
                <c:pt idx="56">
                  <c:v>1.5793629902605948E-3</c:v>
                </c:pt>
                <c:pt idx="57">
                  <c:v>2.6322716504343247E-4</c:v>
                </c:pt>
                <c:pt idx="58">
                  <c:v>6.4490655435640962E-2</c:v>
                </c:pt>
                <c:pt idx="59">
                  <c:v>2.6322716504343247E-3</c:v>
                </c:pt>
                <c:pt idx="60">
                  <c:v>5.2118978678599631E-2</c:v>
                </c:pt>
                <c:pt idx="61">
                  <c:v>5.2645433008686494E-4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7-4CFA-A36F-FD5E0A93EEA8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9'!$K$7:$K$68</c:f>
              <c:numCache>
                <c:formatCode>0.00%</c:formatCode>
                <c:ptCount val="62"/>
                <c:pt idx="0">
                  <c:v>9.0634441087613302E-3</c:v>
                </c:pt>
                <c:pt idx="1">
                  <c:v>0</c:v>
                </c:pt>
                <c:pt idx="2">
                  <c:v>0</c:v>
                </c:pt>
                <c:pt idx="3">
                  <c:v>2.9456193353474321E-2</c:v>
                </c:pt>
                <c:pt idx="4">
                  <c:v>0</c:v>
                </c:pt>
                <c:pt idx="5">
                  <c:v>1.7371601208459216E-2</c:v>
                </c:pt>
                <c:pt idx="6">
                  <c:v>6.2688821752265866E-2</c:v>
                </c:pt>
                <c:pt idx="7">
                  <c:v>1.1329305135951661E-2</c:v>
                </c:pt>
                <c:pt idx="8">
                  <c:v>7.5528700906344415E-3</c:v>
                </c:pt>
                <c:pt idx="9">
                  <c:v>0</c:v>
                </c:pt>
                <c:pt idx="10">
                  <c:v>1.3595166163141994E-2</c:v>
                </c:pt>
                <c:pt idx="11">
                  <c:v>7.7039274924471296E-2</c:v>
                </c:pt>
                <c:pt idx="12">
                  <c:v>0</c:v>
                </c:pt>
                <c:pt idx="13">
                  <c:v>4.5317220543806651E-3</c:v>
                </c:pt>
                <c:pt idx="14">
                  <c:v>1.3595166163141994E-2</c:v>
                </c:pt>
                <c:pt idx="15">
                  <c:v>8.3081570996978854E-3</c:v>
                </c:pt>
                <c:pt idx="16">
                  <c:v>8.2326283987915402E-2</c:v>
                </c:pt>
                <c:pt idx="17">
                  <c:v>4.8338368580060423E-2</c:v>
                </c:pt>
                <c:pt idx="18">
                  <c:v>2.2658610271903325E-3</c:v>
                </c:pt>
                <c:pt idx="19">
                  <c:v>1.5105740181268882E-3</c:v>
                </c:pt>
                <c:pt idx="20">
                  <c:v>7.5528700906344411E-4</c:v>
                </c:pt>
                <c:pt idx="21">
                  <c:v>6.0422960725075529E-3</c:v>
                </c:pt>
                <c:pt idx="22">
                  <c:v>0</c:v>
                </c:pt>
                <c:pt idx="23">
                  <c:v>6.0422960725075529E-3</c:v>
                </c:pt>
                <c:pt idx="24">
                  <c:v>0</c:v>
                </c:pt>
                <c:pt idx="25">
                  <c:v>7.5528700906344411E-4</c:v>
                </c:pt>
                <c:pt idx="26">
                  <c:v>3.0211480362537764E-3</c:v>
                </c:pt>
                <c:pt idx="27">
                  <c:v>0</c:v>
                </c:pt>
                <c:pt idx="28">
                  <c:v>2.2658610271903325E-3</c:v>
                </c:pt>
                <c:pt idx="29">
                  <c:v>0</c:v>
                </c:pt>
                <c:pt idx="30">
                  <c:v>1.812688821752266E-2</c:v>
                </c:pt>
                <c:pt idx="31">
                  <c:v>0</c:v>
                </c:pt>
                <c:pt idx="32">
                  <c:v>0</c:v>
                </c:pt>
                <c:pt idx="33">
                  <c:v>3.0211480362537764E-3</c:v>
                </c:pt>
                <c:pt idx="34">
                  <c:v>7.5528700906344411E-4</c:v>
                </c:pt>
                <c:pt idx="35">
                  <c:v>1.5105740181268883E-2</c:v>
                </c:pt>
                <c:pt idx="36">
                  <c:v>0</c:v>
                </c:pt>
                <c:pt idx="37">
                  <c:v>1.0574018126888218E-2</c:v>
                </c:pt>
                <c:pt idx="38">
                  <c:v>6.7975830815709968E-3</c:v>
                </c:pt>
                <c:pt idx="39">
                  <c:v>0</c:v>
                </c:pt>
                <c:pt idx="40">
                  <c:v>0</c:v>
                </c:pt>
                <c:pt idx="41">
                  <c:v>3.7764350453172208E-3</c:v>
                </c:pt>
                <c:pt idx="42">
                  <c:v>0</c:v>
                </c:pt>
                <c:pt idx="43">
                  <c:v>0.16389728096676737</c:v>
                </c:pt>
                <c:pt idx="44">
                  <c:v>0</c:v>
                </c:pt>
                <c:pt idx="45">
                  <c:v>2.2658610271903325E-3</c:v>
                </c:pt>
                <c:pt idx="46">
                  <c:v>7.5528700906344411E-4</c:v>
                </c:pt>
                <c:pt idx="47">
                  <c:v>0</c:v>
                </c:pt>
                <c:pt idx="48">
                  <c:v>1.8882175226586102E-2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0.12764350453172205</c:v>
                </c:pt>
                <c:pt idx="54">
                  <c:v>7.2507552870090641E-2</c:v>
                </c:pt>
                <c:pt idx="55">
                  <c:v>6.0422960725075529E-3</c:v>
                </c:pt>
                <c:pt idx="56">
                  <c:v>0</c:v>
                </c:pt>
                <c:pt idx="57">
                  <c:v>3.0211480362537764E-3</c:v>
                </c:pt>
                <c:pt idx="58">
                  <c:v>6.7220543806646521E-2</c:v>
                </c:pt>
                <c:pt idx="59">
                  <c:v>7.5528700906344411E-4</c:v>
                </c:pt>
                <c:pt idx="60">
                  <c:v>7.0996978851963752E-2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7-4CFA-A36F-FD5E0A93EEA8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9'!$M$7:$M$68</c:f>
              <c:numCache>
                <c:formatCode>0.00%</c:formatCode>
                <c:ptCount val="62"/>
                <c:pt idx="0">
                  <c:v>1.5810276679841896E-2</c:v>
                </c:pt>
                <c:pt idx="1">
                  <c:v>0</c:v>
                </c:pt>
                <c:pt idx="2">
                  <c:v>0</c:v>
                </c:pt>
                <c:pt idx="3">
                  <c:v>8.5638998682476944E-2</c:v>
                </c:pt>
                <c:pt idx="4">
                  <c:v>0</c:v>
                </c:pt>
                <c:pt idx="5">
                  <c:v>9.22266139657444E-3</c:v>
                </c:pt>
                <c:pt idx="6">
                  <c:v>7.9051383399209488E-2</c:v>
                </c:pt>
                <c:pt idx="7">
                  <c:v>3.4255599472990776E-2</c:v>
                </c:pt>
                <c:pt idx="8">
                  <c:v>3.1620553359683792E-2</c:v>
                </c:pt>
                <c:pt idx="9">
                  <c:v>3.952569169960474E-3</c:v>
                </c:pt>
                <c:pt idx="10">
                  <c:v>0</c:v>
                </c:pt>
                <c:pt idx="11">
                  <c:v>4.0843214756258232E-2</c:v>
                </c:pt>
                <c:pt idx="12">
                  <c:v>0</c:v>
                </c:pt>
                <c:pt idx="13">
                  <c:v>2.766798418972332E-2</c:v>
                </c:pt>
                <c:pt idx="14">
                  <c:v>3.1620553359683792E-2</c:v>
                </c:pt>
                <c:pt idx="15">
                  <c:v>0</c:v>
                </c:pt>
                <c:pt idx="16">
                  <c:v>6.1923583662714096E-2</c:v>
                </c:pt>
                <c:pt idx="17">
                  <c:v>6.7193675889328064E-2</c:v>
                </c:pt>
                <c:pt idx="18">
                  <c:v>1.1857707509881422E-2</c:v>
                </c:pt>
                <c:pt idx="19">
                  <c:v>1.3175230566534914E-2</c:v>
                </c:pt>
                <c:pt idx="20">
                  <c:v>2.635046113306983E-3</c:v>
                </c:pt>
                <c:pt idx="21">
                  <c:v>7.9051383399209481E-3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1.3175230566534915E-3</c:v>
                </c:pt>
                <c:pt idx="29">
                  <c:v>0</c:v>
                </c:pt>
                <c:pt idx="30">
                  <c:v>2.1080368906455864E-2</c:v>
                </c:pt>
                <c:pt idx="31">
                  <c:v>0</c:v>
                </c:pt>
                <c:pt idx="32">
                  <c:v>0</c:v>
                </c:pt>
                <c:pt idx="33">
                  <c:v>1.3175230566534915E-3</c:v>
                </c:pt>
                <c:pt idx="34">
                  <c:v>0</c:v>
                </c:pt>
                <c:pt idx="35">
                  <c:v>1.5810276679841896E-2</c:v>
                </c:pt>
                <c:pt idx="36">
                  <c:v>1.3175230566534915E-3</c:v>
                </c:pt>
                <c:pt idx="37">
                  <c:v>1.3175230566534915E-3</c:v>
                </c:pt>
                <c:pt idx="38">
                  <c:v>2.5032938076416336E-2</c:v>
                </c:pt>
                <c:pt idx="39">
                  <c:v>0</c:v>
                </c:pt>
                <c:pt idx="40">
                  <c:v>0</c:v>
                </c:pt>
                <c:pt idx="41">
                  <c:v>5.270092226613966E-3</c:v>
                </c:pt>
                <c:pt idx="42">
                  <c:v>0</c:v>
                </c:pt>
                <c:pt idx="43">
                  <c:v>0.16864295125164691</c:v>
                </c:pt>
                <c:pt idx="44">
                  <c:v>0</c:v>
                </c:pt>
                <c:pt idx="45">
                  <c:v>5.270092226613966E-3</c:v>
                </c:pt>
                <c:pt idx="46">
                  <c:v>7.9051383399209481E-3</c:v>
                </c:pt>
                <c:pt idx="47">
                  <c:v>1.3175230566534915E-3</c:v>
                </c:pt>
                <c:pt idx="48">
                  <c:v>5.270092226613966E-3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1.3175230566534915E-3</c:v>
                </c:pt>
                <c:pt idx="53">
                  <c:v>7.378129117259552E-2</c:v>
                </c:pt>
                <c:pt idx="54">
                  <c:v>4.3478260869565216E-2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7.9051383399209488E-2</c:v>
                </c:pt>
                <c:pt idx="59">
                  <c:v>0</c:v>
                </c:pt>
                <c:pt idx="60">
                  <c:v>1.7127799736495388E-2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57-4CFA-A36F-FD5E0A93EEA8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9'!$O$7:$O$68</c:f>
              <c:numCache>
                <c:formatCode>0.00%</c:formatCode>
                <c:ptCount val="62"/>
                <c:pt idx="0">
                  <c:v>0.18181818181818182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9.0909090909090912E-2</c:v>
                </c:pt>
                <c:pt idx="7">
                  <c:v>0</c:v>
                </c:pt>
                <c:pt idx="8">
                  <c:v>0.18181818181818182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9.0909090909090912E-2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9.0909090909090912E-2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9.0909090909090912E-2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9.0909090909090912E-2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9.0909090909090912E-2</c:v>
                </c:pt>
                <c:pt idx="54">
                  <c:v>9.0909090909090912E-2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57-4CFA-A36F-FD5E0A93EEA8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9'!$Q$7:$Q$68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4.1666666666666664E-2</c:v>
                </c:pt>
                <c:pt idx="6">
                  <c:v>8.3333333333333329E-2</c:v>
                </c:pt>
                <c:pt idx="7">
                  <c:v>4.1666666666666664E-2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4.1666666666666664E-2</c:v>
                </c:pt>
                <c:pt idx="12">
                  <c:v>0</c:v>
                </c:pt>
                <c:pt idx="13">
                  <c:v>0</c:v>
                </c:pt>
                <c:pt idx="14">
                  <c:v>4.1666666666666664E-2</c:v>
                </c:pt>
                <c:pt idx="15">
                  <c:v>0</c:v>
                </c:pt>
                <c:pt idx="16">
                  <c:v>8.3333333333333329E-2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4.1666666666666664E-2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0.25</c:v>
                </c:pt>
                <c:pt idx="43">
                  <c:v>0</c:v>
                </c:pt>
                <c:pt idx="44">
                  <c:v>0</c:v>
                </c:pt>
                <c:pt idx="45">
                  <c:v>4.1666666666666664E-2</c:v>
                </c:pt>
                <c:pt idx="46">
                  <c:v>0</c:v>
                </c:pt>
                <c:pt idx="47">
                  <c:v>0</c:v>
                </c:pt>
                <c:pt idx="48">
                  <c:v>8.3333333333333329E-2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0.125</c:v>
                </c:pt>
                <c:pt idx="54">
                  <c:v>0.125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57-4CFA-A36F-FD5E0A93E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79208"/>
        <c:axId val="1"/>
      </c:barChart>
      <c:catAx>
        <c:axId val="477679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7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224502742846E-2"/>
          <c:y val="5.6154317986650971E-2"/>
          <c:w val="0.90047598611784896"/>
          <c:h val="1.5314847040542319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Mujeres Extranjeras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 y por Barrio. 2023.</a:t>
            </a:r>
          </a:p>
        </c:rich>
      </c:tx>
      <c:layout>
        <c:manualLayout>
          <c:xMode val="edge"/>
          <c:yMode val="edge"/>
          <c:x val="0.27725883494421016"/>
          <c:y val="7.0629513279751952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30123034202"/>
          <c:y val="7.8441558441558437E-2"/>
          <c:w val="0.67623253310816778"/>
          <c:h val="0.86127252275283772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9'!$E$72:$E$133</c:f>
              <c:numCache>
                <c:formatCode>0.00%</c:formatCode>
                <c:ptCount val="62"/>
                <c:pt idx="0">
                  <c:v>1.9562179785747556E-2</c:v>
                </c:pt>
                <c:pt idx="1">
                  <c:v>1.8630647414997672E-3</c:v>
                </c:pt>
                <c:pt idx="2">
                  <c:v>9.3153237074988359E-4</c:v>
                </c:pt>
                <c:pt idx="3">
                  <c:v>4.7508150908244062E-2</c:v>
                </c:pt>
                <c:pt idx="4">
                  <c:v>1.3972985561248254E-3</c:v>
                </c:pt>
                <c:pt idx="5">
                  <c:v>2.841173730787145E-2</c:v>
                </c:pt>
                <c:pt idx="6">
                  <c:v>6.80018630647415E-2</c:v>
                </c:pt>
                <c:pt idx="7">
                  <c:v>2.0493712156497437E-2</c:v>
                </c:pt>
                <c:pt idx="8">
                  <c:v>2.887750349324639E-2</c:v>
                </c:pt>
                <c:pt idx="9">
                  <c:v>4.657661853749418E-4</c:v>
                </c:pt>
                <c:pt idx="10">
                  <c:v>1.3972985561248254E-3</c:v>
                </c:pt>
                <c:pt idx="11">
                  <c:v>6.520726595249185E-2</c:v>
                </c:pt>
                <c:pt idx="12">
                  <c:v>9.3153237074988359E-4</c:v>
                </c:pt>
                <c:pt idx="13">
                  <c:v>1.2109920819748486E-2</c:v>
                </c:pt>
                <c:pt idx="14">
                  <c:v>5.4960409874243131E-2</c:v>
                </c:pt>
                <c:pt idx="15">
                  <c:v>1.8630647414997672E-3</c:v>
                </c:pt>
                <c:pt idx="16">
                  <c:v>7.6851420586865393E-2</c:v>
                </c:pt>
                <c:pt idx="17">
                  <c:v>5.3563111318118306E-2</c:v>
                </c:pt>
                <c:pt idx="18">
                  <c:v>8.8495575221238937E-3</c:v>
                </c:pt>
                <c:pt idx="19">
                  <c:v>2.0027945971122497E-2</c:v>
                </c:pt>
                <c:pt idx="20">
                  <c:v>4.1918956683744757E-3</c:v>
                </c:pt>
                <c:pt idx="21">
                  <c:v>5.5891942244993015E-3</c:v>
                </c:pt>
                <c:pt idx="22">
                  <c:v>1.3972985561248254E-3</c:v>
                </c:pt>
                <c:pt idx="23">
                  <c:v>1.1644154634373545E-2</c:v>
                </c:pt>
                <c:pt idx="24">
                  <c:v>1.3972985561248254E-3</c:v>
                </c:pt>
                <c:pt idx="25">
                  <c:v>2.7945971122496508E-3</c:v>
                </c:pt>
                <c:pt idx="26">
                  <c:v>4.657661853749418E-4</c:v>
                </c:pt>
                <c:pt idx="27">
                  <c:v>1.8630647414997672E-3</c:v>
                </c:pt>
                <c:pt idx="28">
                  <c:v>1.0712622263623661E-2</c:v>
                </c:pt>
                <c:pt idx="29">
                  <c:v>1.8630647414997672E-3</c:v>
                </c:pt>
                <c:pt idx="30">
                  <c:v>3.7261294829995344E-3</c:v>
                </c:pt>
                <c:pt idx="31">
                  <c:v>9.3153237074988359E-4</c:v>
                </c:pt>
                <c:pt idx="32">
                  <c:v>0</c:v>
                </c:pt>
                <c:pt idx="33">
                  <c:v>7.918025151374011E-3</c:v>
                </c:pt>
                <c:pt idx="34">
                  <c:v>0</c:v>
                </c:pt>
                <c:pt idx="35">
                  <c:v>2.4219841639496972E-2</c:v>
                </c:pt>
                <c:pt idx="36">
                  <c:v>0</c:v>
                </c:pt>
                <c:pt idx="37">
                  <c:v>7.4522589659990687E-3</c:v>
                </c:pt>
                <c:pt idx="38">
                  <c:v>1.304145319049837E-2</c:v>
                </c:pt>
                <c:pt idx="39">
                  <c:v>1.8630647414997672E-3</c:v>
                </c:pt>
                <c:pt idx="40">
                  <c:v>9.3153237074988359E-4</c:v>
                </c:pt>
                <c:pt idx="41">
                  <c:v>6.9864927806241265E-3</c:v>
                </c:pt>
                <c:pt idx="42">
                  <c:v>0</c:v>
                </c:pt>
                <c:pt idx="43">
                  <c:v>9.0824406148113643E-2</c:v>
                </c:pt>
                <c:pt idx="44">
                  <c:v>1.3972985561248254E-3</c:v>
                </c:pt>
                <c:pt idx="45">
                  <c:v>2.7945971122496508E-3</c:v>
                </c:pt>
                <c:pt idx="46">
                  <c:v>7.918025151374011E-3</c:v>
                </c:pt>
                <c:pt idx="47">
                  <c:v>1.8630647414997672E-3</c:v>
                </c:pt>
                <c:pt idx="48">
                  <c:v>1.3507219375873311E-2</c:v>
                </c:pt>
                <c:pt idx="49">
                  <c:v>0</c:v>
                </c:pt>
                <c:pt idx="50">
                  <c:v>2.328830926874709E-3</c:v>
                </c:pt>
                <c:pt idx="51">
                  <c:v>0</c:v>
                </c:pt>
                <c:pt idx="52">
                  <c:v>2.7945971122496508E-3</c:v>
                </c:pt>
                <c:pt idx="53">
                  <c:v>6.6138798323241738E-2</c:v>
                </c:pt>
                <c:pt idx="54">
                  <c:v>4.4713553795994412E-2</c:v>
                </c:pt>
                <c:pt idx="55">
                  <c:v>7.918025151374011E-3</c:v>
                </c:pt>
                <c:pt idx="56">
                  <c:v>4.657661853749418E-4</c:v>
                </c:pt>
                <c:pt idx="57">
                  <c:v>9.3153237074988359E-4</c:v>
                </c:pt>
                <c:pt idx="58">
                  <c:v>8.5700978108989287E-2</c:v>
                </c:pt>
                <c:pt idx="59">
                  <c:v>3.7261294829995344E-3</c:v>
                </c:pt>
                <c:pt idx="60">
                  <c:v>4.3782021425244524E-2</c:v>
                </c:pt>
                <c:pt idx="61">
                  <c:v>9.3153237074988359E-4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7-4AF3-B2D6-5E4786A84A43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9'!$G$72:$G$133</c:f>
              <c:numCache>
                <c:formatCode>0.00%</c:formatCode>
                <c:ptCount val="62"/>
                <c:pt idx="0">
                  <c:v>3.0598052851182198E-2</c:v>
                </c:pt>
                <c:pt idx="1">
                  <c:v>0</c:v>
                </c:pt>
                <c:pt idx="2">
                  <c:v>0</c:v>
                </c:pt>
                <c:pt idx="3">
                  <c:v>4.7287899860917942E-2</c:v>
                </c:pt>
                <c:pt idx="4">
                  <c:v>0</c:v>
                </c:pt>
                <c:pt idx="5">
                  <c:v>1.9471488178025034E-2</c:v>
                </c:pt>
                <c:pt idx="6">
                  <c:v>7.6495132127955487E-2</c:v>
                </c:pt>
                <c:pt idx="7">
                  <c:v>3.1988873435326845E-2</c:v>
                </c:pt>
                <c:pt idx="8">
                  <c:v>2.2253129346314324E-2</c:v>
                </c:pt>
                <c:pt idx="9">
                  <c:v>1.3908205841446453E-3</c:v>
                </c:pt>
                <c:pt idx="10">
                  <c:v>1.3908205841446453E-3</c:v>
                </c:pt>
                <c:pt idx="11">
                  <c:v>7.0931849791376914E-2</c:v>
                </c:pt>
                <c:pt idx="12">
                  <c:v>0</c:v>
                </c:pt>
                <c:pt idx="13">
                  <c:v>2.7816411682892906E-3</c:v>
                </c:pt>
                <c:pt idx="14">
                  <c:v>4.4506258692628649E-2</c:v>
                </c:pt>
                <c:pt idx="15">
                  <c:v>0</c:v>
                </c:pt>
                <c:pt idx="16">
                  <c:v>8.7621696801112661E-2</c:v>
                </c:pt>
                <c:pt idx="17">
                  <c:v>7.0931849791376914E-2</c:v>
                </c:pt>
                <c:pt idx="18">
                  <c:v>5.5632823365785811E-3</c:v>
                </c:pt>
                <c:pt idx="19">
                  <c:v>2.3643949930458971E-2</c:v>
                </c:pt>
                <c:pt idx="20">
                  <c:v>1.2517385257301807E-2</c:v>
                </c:pt>
                <c:pt idx="21">
                  <c:v>0</c:v>
                </c:pt>
                <c:pt idx="22">
                  <c:v>0</c:v>
                </c:pt>
                <c:pt idx="23">
                  <c:v>8.3449235048678721E-3</c:v>
                </c:pt>
                <c:pt idx="24">
                  <c:v>1.3908205841446453E-3</c:v>
                </c:pt>
                <c:pt idx="25">
                  <c:v>4.172461752433936E-3</c:v>
                </c:pt>
                <c:pt idx="26">
                  <c:v>2.7816411682892906E-3</c:v>
                </c:pt>
                <c:pt idx="27">
                  <c:v>0</c:v>
                </c:pt>
                <c:pt idx="28">
                  <c:v>1.3908205841446454E-2</c:v>
                </c:pt>
                <c:pt idx="29">
                  <c:v>0</c:v>
                </c:pt>
                <c:pt idx="30">
                  <c:v>4.172461752433936E-3</c:v>
                </c:pt>
                <c:pt idx="31">
                  <c:v>0</c:v>
                </c:pt>
                <c:pt idx="32">
                  <c:v>0</c:v>
                </c:pt>
                <c:pt idx="33">
                  <c:v>3.0598052851182198E-2</c:v>
                </c:pt>
                <c:pt idx="34">
                  <c:v>8.3449235048678721E-3</c:v>
                </c:pt>
                <c:pt idx="35">
                  <c:v>5.9805285118219746E-2</c:v>
                </c:pt>
                <c:pt idx="36">
                  <c:v>0</c:v>
                </c:pt>
                <c:pt idx="37">
                  <c:v>6.954102920723227E-3</c:v>
                </c:pt>
                <c:pt idx="38">
                  <c:v>1.8080667593880391E-2</c:v>
                </c:pt>
                <c:pt idx="39">
                  <c:v>0</c:v>
                </c:pt>
                <c:pt idx="40">
                  <c:v>0</c:v>
                </c:pt>
                <c:pt idx="41">
                  <c:v>1.2517385257301807E-2</c:v>
                </c:pt>
                <c:pt idx="42">
                  <c:v>0</c:v>
                </c:pt>
                <c:pt idx="43">
                  <c:v>7.0931849791376914E-2</c:v>
                </c:pt>
                <c:pt idx="44">
                  <c:v>0</c:v>
                </c:pt>
                <c:pt idx="45">
                  <c:v>1.3908205841446453E-3</c:v>
                </c:pt>
                <c:pt idx="46">
                  <c:v>0</c:v>
                </c:pt>
                <c:pt idx="47">
                  <c:v>1.3908205841446453E-3</c:v>
                </c:pt>
                <c:pt idx="48">
                  <c:v>9.7357440890125171E-3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2.7816411682892906E-3</c:v>
                </c:pt>
                <c:pt idx="53">
                  <c:v>4.1724617524339362E-2</c:v>
                </c:pt>
                <c:pt idx="54">
                  <c:v>4.4506258692628649E-2</c:v>
                </c:pt>
                <c:pt idx="55">
                  <c:v>1.3908205841446454E-2</c:v>
                </c:pt>
                <c:pt idx="56">
                  <c:v>0</c:v>
                </c:pt>
                <c:pt idx="57">
                  <c:v>0</c:v>
                </c:pt>
                <c:pt idx="58">
                  <c:v>6.1196105702364396E-2</c:v>
                </c:pt>
                <c:pt idx="59">
                  <c:v>0</c:v>
                </c:pt>
                <c:pt idx="60">
                  <c:v>3.1988873435326845E-2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7-4AF3-B2D6-5E4786A84A43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9'!$I$72:$I$133</c:f>
              <c:numCache>
                <c:formatCode>0.00%</c:formatCode>
                <c:ptCount val="62"/>
                <c:pt idx="0">
                  <c:v>1.896713615023474E-2</c:v>
                </c:pt>
                <c:pt idx="1">
                  <c:v>0</c:v>
                </c:pt>
                <c:pt idx="2">
                  <c:v>0</c:v>
                </c:pt>
                <c:pt idx="3">
                  <c:v>4.4507042253521124E-2</c:v>
                </c:pt>
                <c:pt idx="4">
                  <c:v>1.8779342723004695E-4</c:v>
                </c:pt>
                <c:pt idx="5">
                  <c:v>1.896713615023474E-2</c:v>
                </c:pt>
                <c:pt idx="6">
                  <c:v>6.6666666666666666E-2</c:v>
                </c:pt>
                <c:pt idx="7">
                  <c:v>2.6666666666666668E-2</c:v>
                </c:pt>
                <c:pt idx="8">
                  <c:v>1.9718309859154931E-2</c:v>
                </c:pt>
                <c:pt idx="9">
                  <c:v>0</c:v>
                </c:pt>
                <c:pt idx="10">
                  <c:v>2.2535211267605635E-3</c:v>
                </c:pt>
                <c:pt idx="11">
                  <c:v>8.0375586854460099E-2</c:v>
                </c:pt>
                <c:pt idx="12">
                  <c:v>3.755868544600939E-4</c:v>
                </c:pt>
                <c:pt idx="13">
                  <c:v>7.5117370892018778E-3</c:v>
                </c:pt>
                <c:pt idx="14">
                  <c:v>3.9812206572769952E-2</c:v>
                </c:pt>
                <c:pt idx="15">
                  <c:v>2.4413145539906103E-3</c:v>
                </c:pt>
                <c:pt idx="16">
                  <c:v>9.9154929577464787E-2</c:v>
                </c:pt>
                <c:pt idx="17">
                  <c:v>5.0704225352112678E-2</c:v>
                </c:pt>
                <c:pt idx="18">
                  <c:v>3.9436619718309857E-3</c:v>
                </c:pt>
                <c:pt idx="19">
                  <c:v>1.1643192488262911E-2</c:v>
                </c:pt>
                <c:pt idx="20">
                  <c:v>1.5023474178403756E-3</c:v>
                </c:pt>
                <c:pt idx="21">
                  <c:v>6.384976525821596E-3</c:v>
                </c:pt>
                <c:pt idx="22">
                  <c:v>1.1267605633802818E-3</c:v>
                </c:pt>
                <c:pt idx="23">
                  <c:v>1.3896713615023475E-2</c:v>
                </c:pt>
                <c:pt idx="24">
                  <c:v>2.2535211267605635E-3</c:v>
                </c:pt>
                <c:pt idx="25">
                  <c:v>7.511737089201878E-4</c:v>
                </c:pt>
                <c:pt idx="26">
                  <c:v>0</c:v>
                </c:pt>
                <c:pt idx="27">
                  <c:v>1.8779342723004695E-4</c:v>
                </c:pt>
                <c:pt idx="28">
                  <c:v>1.2957746478873239E-2</c:v>
                </c:pt>
                <c:pt idx="29">
                  <c:v>0</c:v>
                </c:pt>
                <c:pt idx="30">
                  <c:v>3.755868544600939E-4</c:v>
                </c:pt>
                <c:pt idx="31">
                  <c:v>1.8779342723004695E-4</c:v>
                </c:pt>
                <c:pt idx="32">
                  <c:v>3.755868544600939E-4</c:v>
                </c:pt>
                <c:pt idx="33">
                  <c:v>9.014084507042254E-3</c:v>
                </c:pt>
                <c:pt idx="34">
                  <c:v>7.511737089201878E-4</c:v>
                </c:pt>
                <c:pt idx="35">
                  <c:v>1.6338028169014085E-2</c:v>
                </c:pt>
                <c:pt idx="36">
                  <c:v>1.8779342723004695E-4</c:v>
                </c:pt>
                <c:pt idx="37">
                  <c:v>7.6995305164319246E-3</c:v>
                </c:pt>
                <c:pt idx="38">
                  <c:v>1.3521126760563381E-2</c:v>
                </c:pt>
                <c:pt idx="39">
                  <c:v>1.8779342723004695E-4</c:v>
                </c:pt>
                <c:pt idx="40">
                  <c:v>0</c:v>
                </c:pt>
                <c:pt idx="41">
                  <c:v>1.3145539906103286E-2</c:v>
                </c:pt>
                <c:pt idx="42">
                  <c:v>1.1267605633802818E-3</c:v>
                </c:pt>
                <c:pt idx="43">
                  <c:v>0.11624413145539907</c:v>
                </c:pt>
                <c:pt idx="44">
                  <c:v>1.8779342723004695E-4</c:v>
                </c:pt>
                <c:pt idx="45">
                  <c:v>4.6948356807511738E-3</c:v>
                </c:pt>
                <c:pt idx="46">
                  <c:v>4.8826291079812206E-3</c:v>
                </c:pt>
                <c:pt idx="47">
                  <c:v>1.3145539906103286E-3</c:v>
                </c:pt>
                <c:pt idx="48">
                  <c:v>1.2769953051643192E-2</c:v>
                </c:pt>
                <c:pt idx="49">
                  <c:v>0</c:v>
                </c:pt>
                <c:pt idx="50">
                  <c:v>3.755868544600939E-4</c:v>
                </c:pt>
                <c:pt idx="51">
                  <c:v>0</c:v>
                </c:pt>
                <c:pt idx="52">
                  <c:v>5.6338028169014088E-4</c:v>
                </c:pt>
                <c:pt idx="53">
                  <c:v>9.0704225352112672E-2</c:v>
                </c:pt>
                <c:pt idx="54">
                  <c:v>5.1455399061032865E-2</c:v>
                </c:pt>
                <c:pt idx="55">
                  <c:v>6.9483568075117373E-3</c:v>
                </c:pt>
                <c:pt idx="56">
                  <c:v>2.2535211267605635E-3</c:v>
                </c:pt>
                <c:pt idx="57">
                  <c:v>1.8779342723004695E-4</c:v>
                </c:pt>
                <c:pt idx="58">
                  <c:v>6.3098591549295771E-2</c:v>
                </c:pt>
                <c:pt idx="59">
                  <c:v>2.2535211267605635E-3</c:v>
                </c:pt>
                <c:pt idx="60">
                  <c:v>4.544600938967136E-2</c:v>
                </c:pt>
                <c:pt idx="61">
                  <c:v>7.511737089201878E-4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7-4AF3-B2D6-5E4786A84A43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9'!$K$72:$K$133</c:f>
              <c:numCache>
                <c:formatCode>0.00%</c:formatCode>
                <c:ptCount val="62"/>
                <c:pt idx="0">
                  <c:v>1.125E-2</c:v>
                </c:pt>
                <c:pt idx="1">
                  <c:v>0</c:v>
                </c:pt>
                <c:pt idx="2">
                  <c:v>0</c:v>
                </c:pt>
                <c:pt idx="3">
                  <c:v>4.3749999999999997E-2</c:v>
                </c:pt>
                <c:pt idx="4">
                  <c:v>0</c:v>
                </c:pt>
                <c:pt idx="5">
                  <c:v>1.6250000000000001E-2</c:v>
                </c:pt>
                <c:pt idx="6">
                  <c:v>2.2499999999999999E-2</c:v>
                </c:pt>
                <c:pt idx="7">
                  <c:v>2.5000000000000001E-3</c:v>
                </c:pt>
                <c:pt idx="8">
                  <c:v>5.0000000000000001E-3</c:v>
                </c:pt>
                <c:pt idx="9">
                  <c:v>0</c:v>
                </c:pt>
                <c:pt idx="10">
                  <c:v>2.5000000000000001E-3</c:v>
                </c:pt>
                <c:pt idx="11">
                  <c:v>7.6249999999999998E-2</c:v>
                </c:pt>
                <c:pt idx="12">
                  <c:v>0</c:v>
                </c:pt>
                <c:pt idx="13">
                  <c:v>0</c:v>
                </c:pt>
                <c:pt idx="14">
                  <c:v>1.8749999999999999E-2</c:v>
                </c:pt>
                <c:pt idx="15">
                  <c:v>7.4999999999999997E-3</c:v>
                </c:pt>
                <c:pt idx="16">
                  <c:v>8.5000000000000006E-2</c:v>
                </c:pt>
                <c:pt idx="17">
                  <c:v>8.6249999999999993E-2</c:v>
                </c:pt>
                <c:pt idx="18">
                  <c:v>3.7499999999999999E-3</c:v>
                </c:pt>
                <c:pt idx="19">
                  <c:v>7.4999999999999997E-3</c:v>
                </c:pt>
                <c:pt idx="20">
                  <c:v>0</c:v>
                </c:pt>
                <c:pt idx="21">
                  <c:v>1.6250000000000001E-2</c:v>
                </c:pt>
                <c:pt idx="22">
                  <c:v>0</c:v>
                </c:pt>
                <c:pt idx="23">
                  <c:v>1.125E-2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6.2500000000000003E-3</c:v>
                </c:pt>
                <c:pt idx="29">
                  <c:v>0</c:v>
                </c:pt>
                <c:pt idx="30">
                  <c:v>0</c:v>
                </c:pt>
                <c:pt idx="31">
                  <c:v>5.0000000000000001E-3</c:v>
                </c:pt>
                <c:pt idx="32">
                  <c:v>0</c:v>
                </c:pt>
                <c:pt idx="33">
                  <c:v>7.4999999999999997E-3</c:v>
                </c:pt>
                <c:pt idx="34">
                  <c:v>0</c:v>
                </c:pt>
                <c:pt idx="35">
                  <c:v>2.5000000000000001E-3</c:v>
                </c:pt>
                <c:pt idx="36">
                  <c:v>0</c:v>
                </c:pt>
                <c:pt idx="37">
                  <c:v>6.2500000000000003E-3</c:v>
                </c:pt>
                <c:pt idx="38">
                  <c:v>8.7500000000000008E-3</c:v>
                </c:pt>
                <c:pt idx="39">
                  <c:v>0</c:v>
                </c:pt>
                <c:pt idx="40">
                  <c:v>0</c:v>
                </c:pt>
                <c:pt idx="41">
                  <c:v>3.7499999999999999E-3</c:v>
                </c:pt>
                <c:pt idx="42">
                  <c:v>0</c:v>
                </c:pt>
                <c:pt idx="43">
                  <c:v>0.11125</c:v>
                </c:pt>
                <c:pt idx="44">
                  <c:v>0</c:v>
                </c:pt>
                <c:pt idx="45">
                  <c:v>5.0000000000000001E-3</c:v>
                </c:pt>
                <c:pt idx="46">
                  <c:v>2.5000000000000001E-3</c:v>
                </c:pt>
                <c:pt idx="47">
                  <c:v>0</c:v>
                </c:pt>
                <c:pt idx="48">
                  <c:v>2.1250000000000002E-2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0.11625000000000001</c:v>
                </c:pt>
                <c:pt idx="54">
                  <c:v>8.7499999999999994E-2</c:v>
                </c:pt>
                <c:pt idx="55">
                  <c:v>7.4999999999999997E-3</c:v>
                </c:pt>
                <c:pt idx="56">
                  <c:v>5.0000000000000001E-3</c:v>
                </c:pt>
                <c:pt idx="57">
                  <c:v>5.0000000000000001E-3</c:v>
                </c:pt>
                <c:pt idx="58">
                  <c:v>0.1075</c:v>
                </c:pt>
                <c:pt idx="59">
                  <c:v>2.5000000000000001E-3</c:v>
                </c:pt>
                <c:pt idx="60">
                  <c:v>7.2499999999999995E-2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87-4AF3-B2D6-5E4786A84A43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9'!$M$72:$M$133</c:f>
              <c:numCache>
                <c:formatCode>0.00%</c:formatCode>
                <c:ptCount val="62"/>
                <c:pt idx="0">
                  <c:v>2.4324324324324326E-2</c:v>
                </c:pt>
                <c:pt idx="1">
                  <c:v>0</c:v>
                </c:pt>
                <c:pt idx="2">
                  <c:v>0</c:v>
                </c:pt>
                <c:pt idx="3">
                  <c:v>8.6486486486486491E-2</c:v>
                </c:pt>
                <c:pt idx="4">
                  <c:v>0</c:v>
                </c:pt>
                <c:pt idx="5">
                  <c:v>1.3513513513513514E-2</c:v>
                </c:pt>
                <c:pt idx="6">
                  <c:v>8.1081081081081086E-2</c:v>
                </c:pt>
                <c:pt idx="7">
                  <c:v>4.0540540540540543E-2</c:v>
                </c:pt>
                <c:pt idx="8">
                  <c:v>3.2432432432432434E-2</c:v>
                </c:pt>
                <c:pt idx="9">
                  <c:v>5.4054054054054057E-3</c:v>
                </c:pt>
                <c:pt idx="10">
                  <c:v>0</c:v>
                </c:pt>
                <c:pt idx="11">
                  <c:v>3.783783783783784E-2</c:v>
                </c:pt>
                <c:pt idx="12">
                  <c:v>0</c:v>
                </c:pt>
                <c:pt idx="13">
                  <c:v>3.2432432432432434E-2</c:v>
                </c:pt>
                <c:pt idx="14">
                  <c:v>4.5945945945945948E-2</c:v>
                </c:pt>
                <c:pt idx="15">
                  <c:v>0</c:v>
                </c:pt>
                <c:pt idx="16">
                  <c:v>5.9459459459459463E-2</c:v>
                </c:pt>
                <c:pt idx="17">
                  <c:v>6.7567567567567571E-2</c:v>
                </c:pt>
                <c:pt idx="18">
                  <c:v>8.1081081081081086E-3</c:v>
                </c:pt>
                <c:pt idx="19">
                  <c:v>1.6216216216216217E-2</c:v>
                </c:pt>
                <c:pt idx="20">
                  <c:v>2.7027027027027029E-3</c:v>
                </c:pt>
                <c:pt idx="21">
                  <c:v>8.1081081081081086E-3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2.7027027027027029E-3</c:v>
                </c:pt>
                <c:pt idx="29">
                  <c:v>0</c:v>
                </c:pt>
                <c:pt idx="30">
                  <c:v>1.0810810810810811E-2</c:v>
                </c:pt>
                <c:pt idx="31">
                  <c:v>0</c:v>
                </c:pt>
                <c:pt idx="32">
                  <c:v>0</c:v>
                </c:pt>
                <c:pt idx="33">
                  <c:v>2.7027027027027029E-3</c:v>
                </c:pt>
                <c:pt idx="34">
                  <c:v>0</c:v>
                </c:pt>
                <c:pt idx="35">
                  <c:v>1.891891891891892E-2</c:v>
                </c:pt>
                <c:pt idx="36">
                  <c:v>2.7027027027027029E-3</c:v>
                </c:pt>
                <c:pt idx="37">
                  <c:v>0</c:v>
                </c:pt>
                <c:pt idx="38">
                  <c:v>2.1621621621621623E-2</c:v>
                </c:pt>
                <c:pt idx="39">
                  <c:v>0</c:v>
                </c:pt>
                <c:pt idx="40">
                  <c:v>0</c:v>
                </c:pt>
                <c:pt idx="41">
                  <c:v>1.0810810810810811E-2</c:v>
                </c:pt>
                <c:pt idx="42">
                  <c:v>0</c:v>
                </c:pt>
                <c:pt idx="43">
                  <c:v>0.14324324324324325</c:v>
                </c:pt>
                <c:pt idx="44">
                  <c:v>0</c:v>
                </c:pt>
                <c:pt idx="45">
                  <c:v>2.7027027027027029E-3</c:v>
                </c:pt>
                <c:pt idx="46">
                  <c:v>1.0810810810810811E-2</c:v>
                </c:pt>
                <c:pt idx="47">
                  <c:v>2.7027027027027029E-3</c:v>
                </c:pt>
                <c:pt idx="48">
                  <c:v>2.7027027027027029E-3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2.7027027027027029E-3</c:v>
                </c:pt>
                <c:pt idx="53">
                  <c:v>7.8378378378378383E-2</c:v>
                </c:pt>
                <c:pt idx="54">
                  <c:v>4.3243243243243246E-2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6.2162162162162166E-2</c:v>
                </c:pt>
                <c:pt idx="59">
                  <c:v>0</c:v>
                </c:pt>
                <c:pt idx="60">
                  <c:v>1.891891891891892E-2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87-4AF3-B2D6-5E4786A84A43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9'!$O$72:$O$133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87-4AF3-B2D6-5E4786A84A43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9'!$Q$72:$Q$133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2.1739130434782608E-2</c:v>
                </c:pt>
                <c:pt idx="4">
                  <c:v>0</c:v>
                </c:pt>
                <c:pt idx="5">
                  <c:v>2.1739130434782608E-2</c:v>
                </c:pt>
                <c:pt idx="6">
                  <c:v>2.1739130434782608E-2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2.1739130434782608E-2</c:v>
                </c:pt>
                <c:pt idx="12">
                  <c:v>0</c:v>
                </c:pt>
                <c:pt idx="13">
                  <c:v>0</c:v>
                </c:pt>
                <c:pt idx="14">
                  <c:v>2.1739130434782608E-2</c:v>
                </c:pt>
                <c:pt idx="15">
                  <c:v>0</c:v>
                </c:pt>
                <c:pt idx="16">
                  <c:v>8.6956521739130432E-2</c:v>
                </c:pt>
                <c:pt idx="17">
                  <c:v>0.15217391304347827</c:v>
                </c:pt>
                <c:pt idx="18">
                  <c:v>0</c:v>
                </c:pt>
                <c:pt idx="19">
                  <c:v>2.1739130434782608E-2</c:v>
                </c:pt>
                <c:pt idx="20">
                  <c:v>0</c:v>
                </c:pt>
                <c:pt idx="21">
                  <c:v>0.10869565217391304</c:v>
                </c:pt>
                <c:pt idx="22">
                  <c:v>0</c:v>
                </c:pt>
                <c:pt idx="23">
                  <c:v>6.5217391304347824E-2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0.10869565217391304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2.1739130434782608E-2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8.6956521739130432E-2</c:v>
                </c:pt>
                <c:pt idx="54">
                  <c:v>4.3478260869565216E-2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4.3478260869565216E-2</c:v>
                </c:pt>
                <c:pt idx="59">
                  <c:v>0</c:v>
                </c:pt>
                <c:pt idx="60">
                  <c:v>0.15217391304347827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87-4AF3-B2D6-5E4786A84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91016"/>
        <c:axId val="1"/>
      </c:barChart>
      <c:catAx>
        <c:axId val="477691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1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224502742846E-2"/>
          <c:y val="5.6625188690791889E-2"/>
          <c:w val="0.90047598611784896"/>
          <c:h val="1.528882723856409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Porcentaje de Extranjeros en Oviedo por Sexo.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Nacionalidades. 2023. </a:t>
            </a:r>
          </a:p>
        </c:rich>
      </c:tx>
      <c:layout>
        <c:manualLayout>
          <c:xMode val="edge"/>
          <c:yMode val="edge"/>
          <c:x val="0.11350604881286391"/>
          <c:y val="3.226229978655857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419573090052939"/>
          <c:y val="0.15311256039327822"/>
          <c:w val="0.70785546203276317"/>
          <c:h val="0.70130764065940776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[1]Nacionalidades!$A$110:$A$123</c:f>
              <c:strCache>
                <c:ptCount val="14"/>
                <c:pt idx="0">
                  <c:v>República Dominicana</c:v>
                </c:pt>
                <c:pt idx="1">
                  <c:v>China</c:v>
                </c:pt>
                <c:pt idx="2">
                  <c:v>Perú</c:v>
                </c:pt>
                <c:pt idx="3">
                  <c:v>Ecuador</c:v>
                </c:pt>
                <c:pt idx="4">
                  <c:v>Senegal</c:v>
                </c:pt>
                <c:pt idx="5">
                  <c:v>Italia</c:v>
                </c:pt>
                <c:pt idx="6">
                  <c:v>Cuba</c:v>
                </c:pt>
                <c:pt idx="7">
                  <c:v>Suiza</c:v>
                </c:pt>
                <c:pt idx="8">
                  <c:v>Brasil</c:v>
                </c:pt>
                <c:pt idx="9">
                  <c:v>Marruecos</c:v>
                </c:pt>
                <c:pt idx="10">
                  <c:v>Paraguay</c:v>
                </c:pt>
                <c:pt idx="11">
                  <c:v>Venezuela</c:v>
                </c:pt>
                <c:pt idx="12">
                  <c:v>Rumanía</c:v>
                </c:pt>
                <c:pt idx="13">
                  <c:v>Colombia</c:v>
                </c:pt>
              </c:strCache>
            </c:strRef>
          </c:cat>
          <c:val>
            <c:numRef>
              <c:f>[1]Nacionalidades!$C$110:$C$123</c:f>
              <c:numCache>
                <c:formatCode>0.00%</c:formatCode>
                <c:ptCount val="14"/>
                <c:pt idx="0">
                  <c:v>1.0173410404624278E-2</c:v>
                </c:pt>
                <c:pt idx="1">
                  <c:v>1.1271676300578034E-2</c:v>
                </c:pt>
                <c:pt idx="2">
                  <c:v>1.1156069364161849E-2</c:v>
                </c:pt>
                <c:pt idx="3">
                  <c:v>1.4335260115606936E-2</c:v>
                </c:pt>
                <c:pt idx="4">
                  <c:v>2.8554913294797687E-2</c:v>
                </c:pt>
                <c:pt idx="5">
                  <c:v>1.7687861271676302E-2</c:v>
                </c:pt>
                <c:pt idx="6">
                  <c:v>1.7456647398843932E-2</c:v>
                </c:pt>
                <c:pt idx="7">
                  <c:v>1.2658959537572255E-2</c:v>
                </c:pt>
                <c:pt idx="8">
                  <c:v>1.3294797687861272E-2</c:v>
                </c:pt>
                <c:pt idx="9">
                  <c:v>3.1098265895953756E-2</c:v>
                </c:pt>
                <c:pt idx="10">
                  <c:v>2.1387283236994219E-2</c:v>
                </c:pt>
                <c:pt idx="11">
                  <c:v>3.4913294797687865E-2</c:v>
                </c:pt>
                <c:pt idx="12">
                  <c:v>5.6647398843930635E-2</c:v>
                </c:pt>
                <c:pt idx="13">
                  <c:v>5.8612716763005779E-2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C-4F9E-AA5B-53B6A339A39A}"/>
            </c:ext>
          </c:extLst>
        </c:ser>
        <c:ser>
          <c:idx val="1"/>
          <c:order val="1"/>
          <c:tx>
            <c:v>Mujer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[1]Nacionalidades!$A$110:$A$123</c:f>
              <c:strCache>
                <c:ptCount val="14"/>
                <c:pt idx="0">
                  <c:v>República Dominicana</c:v>
                </c:pt>
                <c:pt idx="1">
                  <c:v>China</c:v>
                </c:pt>
                <c:pt idx="2">
                  <c:v>Perú</c:v>
                </c:pt>
                <c:pt idx="3">
                  <c:v>Ecuador</c:v>
                </c:pt>
                <c:pt idx="4">
                  <c:v>Senegal</c:v>
                </c:pt>
                <c:pt idx="5">
                  <c:v>Italia</c:v>
                </c:pt>
                <c:pt idx="6">
                  <c:v>Cuba</c:v>
                </c:pt>
                <c:pt idx="7">
                  <c:v>Suiza</c:v>
                </c:pt>
                <c:pt idx="8">
                  <c:v>Brasil</c:v>
                </c:pt>
                <c:pt idx="9">
                  <c:v>Marruecos</c:v>
                </c:pt>
                <c:pt idx="10">
                  <c:v>Paraguay</c:v>
                </c:pt>
                <c:pt idx="11">
                  <c:v>Venezuela</c:v>
                </c:pt>
                <c:pt idx="12">
                  <c:v>Rumanía</c:v>
                </c:pt>
                <c:pt idx="13">
                  <c:v>Colombia</c:v>
                </c:pt>
              </c:strCache>
            </c:strRef>
          </c:cat>
          <c:val>
            <c:numRef>
              <c:f>[1]Nacionalidades!$E$110:$E$123</c:f>
              <c:numCache>
                <c:formatCode>0.00%</c:formatCode>
                <c:ptCount val="14"/>
                <c:pt idx="0">
                  <c:v>2.0618556701030927E-2</c:v>
                </c:pt>
                <c:pt idx="1">
                  <c:v>2.0831119141247741E-2</c:v>
                </c:pt>
                <c:pt idx="2">
                  <c:v>2.6357742586884898E-2</c:v>
                </c:pt>
                <c:pt idx="3">
                  <c:v>2.423211818471676E-2</c:v>
                </c:pt>
                <c:pt idx="4">
                  <c:v>1.0946965671165905E-2</c:v>
                </c:pt>
                <c:pt idx="5">
                  <c:v>3.1352959931980021E-2</c:v>
                </c:pt>
                <c:pt idx="6">
                  <c:v>3.3159740673822935E-2</c:v>
                </c:pt>
                <c:pt idx="7">
                  <c:v>4.2831331703687955E-2</c:v>
                </c:pt>
                <c:pt idx="8">
                  <c:v>5.3565734934637052E-2</c:v>
                </c:pt>
                <c:pt idx="9">
                  <c:v>4.2725050483579552E-2</c:v>
                </c:pt>
                <c:pt idx="10">
                  <c:v>7.7691571899245401E-2</c:v>
                </c:pt>
                <c:pt idx="11">
                  <c:v>8.9807630991603785E-2</c:v>
                </c:pt>
                <c:pt idx="12">
                  <c:v>0.13423318099691783</c:v>
                </c:pt>
                <c:pt idx="13">
                  <c:v>0.14082261664363907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CC-4F9E-AA5B-53B6A339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82232"/>
        <c:axId val="1"/>
      </c:barChart>
      <c:catAx>
        <c:axId val="476382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382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007677919570397"/>
          <c:y val="0.93310691801338042"/>
          <c:w val="0.23245904606751741"/>
          <c:h val="6.689308198661955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43766404199475"/>
          <c:y val="0.1120370043636616"/>
          <c:w val="0.76767322834645679"/>
          <c:h val="0.72277377580234015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 flip="none" rotWithShape="1">
              <a:gsLst>
                <a:gs pos="81000">
                  <a:srgbClr val="4BACC6">
                    <a:lumMod val="50000"/>
                    <a:alpha val="88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  <a:tileRect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[2]Pirámide_extr!$A$2:$A$22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'[1]Edad-ext'!$B$1:$B$23</c:f>
              <c:numCache>
                <c:formatCode>#,##0</c:formatCode>
                <c:ptCount val="23"/>
                <c:pt idx="0">
                  <c:v>-266</c:v>
                </c:pt>
                <c:pt idx="1">
                  <c:v>-433</c:v>
                </c:pt>
                <c:pt idx="2">
                  <c:v>-370</c:v>
                </c:pt>
                <c:pt idx="3">
                  <c:v>-430</c:v>
                </c:pt>
                <c:pt idx="4">
                  <c:v>-681</c:v>
                </c:pt>
                <c:pt idx="5">
                  <c:v>-905</c:v>
                </c:pt>
                <c:pt idx="6">
                  <c:v>-936</c:v>
                </c:pt>
                <c:pt idx="7">
                  <c:v>-928</c:v>
                </c:pt>
                <c:pt idx="8">
                  <c:v>-845</c:v>
                </c:pt>
                <c:pt idx="9">
                  <c:v>-702</c:v>
                </c:pt>
                <c:pt idx="10">
                  <c:v>-508</c:v>
                </c:pt>
                <c:pt idx="11">
                  <c:v>-329</c:v>
                </c:pt>
                <c:pt idx="12">
                  <c:v>-228</c:v>
                </c:pt>
                <c:pt idx="13">
                  <c:v>-162</c:v>
                </c:pt>
                <c:pt idx="14">
                  <c:v>-86</c:v>
                </c:pt>
                <c:pt idx="15">
                  <c:v>-48</c:v>
                </c:pt>
                <c:pt idx="16">
                  <c:v>-21</c:v>
                </c:pt>
                <c:pt idx="17">
                  <c:v>-11</c:v>
                </c:pt>
                <c:pt idx="18">
                  <c:v>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8-45D2-A26B-A2E0CCB3CF4E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91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[2]Pirámide_extr!$A$2:$A$22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'[1]Edad-ext'!$C$1:$C$23</c:f>
              <c:numCache>
                <c:formatCode>General</c:formatCode>
                <c:ptCount val="23"/>
                <c:pt idx="0">
                  <c:v>284</c:v>
                </c:pt>
                <c:pt idx="1">
                  <c:v>365</c:v>
                </c:pt>
                <c:pt idx="2">
                  <c:v>365</c:v>
                </c:pt>
                <c:pt idx="3">
                  <c:v>354</c:v>
                </c:pt>
                <c:pt idx="4">
                  <c:v>758</c:v>
                </c:pt>
                <c:pt idx="5">
                  <c:v>1021</c:v>
                </c:pt>
                <c:pt idx="6">
                  <c:v>1148</c:v>
                </c:pt>
                <c:pt idx="7">
                  <c:v>1162</c:v>
                </c:pt>
                <c:pt idx="8">
                  <c:v>1069</c:v>
                </c:pt>
                <c:pt idx="9">
                  <c:v>840</c:v>
                </c:pt>
                <c:pt idx="10">
                  <c:v>641</c:v>
                </c:pt>
                <c:pt idx="11">
                  <c:v>461</c:v>
                </c:pt>
                <c:pt idx="12">
                  <c:v>379</c:v>
                </c:pt>
                <c:pt idx="13">
                  <c:v>255</c:v>
                </c:pt>
                <c:pt idx="14">
                  <c:v>151</c:v>
                </c:pt>
                <c:pt idx="15">
                  <c:v>85</c:v>
                </c:pt>
                <c:pt idx="16">
                  <c:v>43</c:v>
                </c:pt>
                <c:pt idx="17">
                  <c:v>17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 formatCode="#,##0">
                  <c:v>0</c:v>
                </c:pt>
                <c:pt idx="2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8-45D2-A26B-A2E0CCB3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6375016"/>
        <c:axId val="1"/>
      </c:barChart>
      <c:catAx>
        <c:axId val="476375016"/>
        <c:scaling>
          <c:orientation val="minMax"/>
        </c:scaling>
        <c:delete val="0"/>
        <c:axPos val="l"/>
        <c:numFmt formatCode="#,##0.00;#,##0.00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-1200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375016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4194446631671041"/>
          <c:y val="2.2375215146299483E-2"/>
          <c:w val="0.26666666666666666"/>
          <c:h val="8.0895279656308022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7872285195124"/>
          <c:y val="0.18055555555555555"/>
          <c:w val="0.81502230971128597"/>
          <c:h val="0.65055154564012851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>
              <a:gsLst>
                <a:gs pos="85000">
                  <a:srgbClr val="4BACC6">
                    <a:lumMod val="50000"/>
                    <a:alpha val="79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'[1]Edad-esp'!$A$2:$A$24</c:f>
              <c:strCache>
                <c:ptCount val="23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</c:strCache>
            </c:strRef>
          </c:cat>
          <c:val>
            <c:numRef>
              <c:f>'[1]Edad-esp'!$B$2:$B$24</c:f>
              <c:numCache>
                <c:formatCode>General</c:formatCode>
                <c:ptCount val="23"/>
                <c:pt idx="0">
                  <c:v>-3020</c:v>
                </c:pt>
                <c:pt idx="1">
                  <c:v>-3895</c:v>
                </c:pt>
                <c:pt idx="2">
                  <c:v>-4688</c:v>
                </c:pt>
                <c:pt idx="3">
                  <c:v>-4516</c:v>
                </c:pt>
                <c:pt idx="4">
                  <c:v>-4115</c:v>
                </c:pt>
                <c:pt idx="5">
                  <c:v>-3888</c:v>
                </c:pt>
                <c:pt idx="6">
                  <c:v>-4040</c:v>
                </c:pt>
                <c:pt idx="7">
                  <c:v>-5233</c:v>
                </c:pt>
                <c:pt idx="8">
                  <c:v>-7028</c:v>
                </c:pt>
                <c:pt idx="9">
                  <c:v>-8532</c:v>
                </c:pt>
                <c:pt idx="10">
                  <c:v>-7836</c:v>
                </c:pt>
                <c:pt idx="11">
                  <c:v>-7399</c:v>
                </c:pt>
                <c:pt idx="12">
                  <c:v>-7255</c:v>
                </c:pt>
                <c:pt idx="13">
                  <c:v>-6672</c:v>
                </c:pt>
                <c:pt idx="14">
                  <c:v>-5481</c:v>
                </c:pt>
                <c:pt idx="15">
                  <c:v>-4215</c:v>
                </c:pt>
                <c:pt idx="16">
                  <c:v>-2429</c:v>
                </c:pt>
                <c:pt idx="17">
                  <c:v>-1739</c:v>
                </c:pt>
                <c:pt idx="18">
                  <c:v>-836</c:v>
                </c:pt>
                <c:pt idx="19">
                  <c:v>-196</c:v>
                </c:pt>
                <c:pt idx="20">
                  <c:v>-18</c:v>
                </c:pt>
                <c:pt idx="21">
                  <c:v>-3</c:v>
                </c:pt>
                <c:pt idx="2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5-4668-912A-F5636B36E8E5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77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'[1]Edad-esp'!$A$2:$A$24</c:f>
              <c:strCache>
                <c:ptCount val="23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</c:strCache>
            </c:strRef>
          </c:cat>
          <c:val>
            <c:numRef>
              <c:f>'[1]Edad-esp'!$C$2:$C$24</c:f>
              <c:numCache>
                <c:formatCode>General</c:formatCode>
                <c:ptCount val="23"/>
                <c:pt idx="0">
                  <c:v>2810</c:v>
                </c:pt>
                <c:pt idx="1">
                  <c:v>3679</c:v>
                </c:pt>
                <c:pt idx="2">
                  <c:v>4498</c:v>
                </c:pt>
                <c:pt idx="3">
                  <c:v>4313</c:v>
                </c:pt>
                <c:pt idx="4">
                  <c:v>3897</c:v>
                </c:pt>
                <c:pt idx="5">
                  <c:v>3808</c:v>
                </c:pt>
                <c:pt idx="6">
                  <c:v>4260</c:v>
                </c:pt>
                <c:pt idx="7">
                  <c:v>5509</c:v>
                </c:pt>
                <c:pt idx="8">
                  <c:v>7666</c:v>
                </c:pt>
                <c:pt idx="9">
                  <c:v>9063</c:v>
                </c:pt>
                <c:pt idx="10">
                  <c:v>8535</c:v>
                </c:pt>
                <c:pt idx="11">
                  <c:v>8724</c:v>
                </c:pt>
                <c:pt idx="12">
                  <c:v>8870</c:v>
                </c:pt>
                <c:pt idx="13">
                  <c:v>8419</c:v>
                </c:pt>
                <c:pt idx="14">
                  <c:v>7246</c:v>
                </c:pt>
                <c:pt idx="15">
                  <c:v>6110</c:v>
                </c:pt>
                <c:pt idx="16">
                  <c:v>3728</c:v>
                </c:pt>
                <c:pt idx="17">
                  <c:v>3696</c:v>
                </c:pt>
                <c:pt idx="18">
                  <c:v>2194</c:v>
                </c:pt>
                <c:pt idx="19">
                  <c:v>680</c:v>
                </c:pt>
                <c:pt idx="20">
                  <c:v>104</c:v>
                </c:pt>
                <c:pt idx="21">
                  <c:v>12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5-4668-912A-F5636B36E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7278656"/>
        <c:axId val="1"/>
      </c:barChart>
      <c:catAx>
        <c:axId val="47727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;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278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402280896953101"/>
          <c:y val="3.0874785591766724E-2"/>
          <c:w val="0.29076172543649437"/>
          <c:h val="0.1183536148890479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Porcentaje de Extranjeros por Barrios. Oviedo 2023. </a:t>
            </a:r>
          </a:p>
        </c:rich>
      </c:tx>
      <c:layout>
        <c:manualLayout>
          <c:xMode val="edge"/>
          <c:yMode val="edge"/>
          <c:x val="0.24528945577709219"/>
          <c:y val="1.6656223960520111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1500985605683485"/>
          <c:y val="2.8732042473454091E-2"/>
          <c:w val="0.86159926062916958"/>
          <c:h val="0.950655840099937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Pt>
            <c:idx val="4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EC8-4CAA-A739-9DEABD8900E3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C8-4CAA-A739-9DEABD8900E3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EC8-4CAA-A739-9DEABD8900E3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EC8-4CAA-A739-9DEABD8900E3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EC8-4CAA-A739-9DEABD8900E3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EC8-4CAA-A739-9DEABD8900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[1]Barrios!$A$2:$A$64</c:f>
              <c:strCache>
                <c:ptCount val="63"/>
                <c:pt idx="0">
                  <c:v>SAN PEDRU DE NORA</c:v>
                </c:pt>
                <c:pt idx="1">
                  <c:v>SANTIANES</c:v>
                </c:pt>
                <c:pt idx="2">
                  <c:v>LA FLORIDA</c:v>
                </c:pt>
                <c:pt idx="3">
                  <c:v>PANDO</c:v>
                </c:pt>
                <c:pt idx="4">
                  <c:v>SAMIGUEL</c:v>
                </c:pt>
                <c:pt idx="5">
                  <c:v>COLLOTO RURAL</c:v>
                </c:pt>
                <c:pt idx="6">
                  <c:v>OLLONIEGO</c:v>
                </c:pt>
                <c:pt idx="7">
                  <c:v>SAN ESTEBAN</c:v>
                </c:pt>
                <c:pt idx="8">
                  <c:v>BENDONES</c:v>
                </c:pt>
                <c:pt idx="9">
                  <c:v>LIMANES</c:v>
                </c:pt>
                <c:pt idx="10">
                  <c:v>CERDEÑO RURAL</c:v>
                </c:pt>
                <c:pt idx="11">
                  <c:v>SANTA MARINA DE PIEDRAMUELLE</c:v>
                </c:pt>
                <c:pt idx="12">
                  <c:v>LAS CALDAS</c:v>
                </c:pt>
                <c:pt idx="13">
                  <c:v>PEREDA</c:v>
                </c:pt>
                <c:pt idx="14">
                  <c:v>LORIANA</c:v>
                </c:pt>
                <c:pt idx="15">
                  <c:v>VILLAPEREZ</c:v>
                </c:pt>
                <c:pt idx="16">
                  <c:v>CACES</c:v>
                </c:pt>
                <c:pt idx="17">
                  <c:v>NAVES</c:v>
                </c:pt>
                <c:pt idx="18">
                  <c:v>MONTE CERRADO</c:v>
                </c:pt>
                <c:pt idx="19">
                  <c:v>NARANCO-OESTE RURAL</c:v>
                </c:pt>
                <c:pt idx="20">
                  <c:v>LA MANJOYA</c:v>
                </c:pt>
                <c:pt idx="21">
                  <c:v>CERDEÑO URBANO</c:v>
                </c:pt>
                <c:pt idx="22">
                  <c:v>SAN CLAUDIO-URBANO</c:v>
                </c:pt>
                <c:pt idx="23">
                  <c:v>BRAÑES</c:v>
                </c:pt>
                <c:pt idx="24">
                  <c:v>CENTRO-OESTE</c:v>
                </c:pt>
                <c:pt idx="25">
                  <c:v>COLLOTO URBANO</c:v>
                </c:pt>
                <c:pt idx="26">
                  <c:v>TUDELA DE AGÜERIA</c:v>
                </c:pt>
                <c:pt idx="27">
                  <c:v>SOGRANDIO</c:v>
                </c:pt>
                <c:pt idx="28">
                  <c:v>LA CORREDORIA</c:v>
                </c:pt>
                <c:pt idx="29">
                  <c:v>NARANCO MONUMENTOS</c:v>
                </c:pt>
                <c:pt idx="30">
                  <c:v>LATORES</c:v>
                </c:pt>
                <c:pt idx="31">
                  <c:v>CENTRO-SUR</c:v>
                </c:pt>
                <c:pt idx="32">
                  <c:v>OLIVARES</c:v>
                </c:pt>
                <c:pt idx="33">
                  <c:v>OTERO</c:v>
                </c:pt>
                <c:pt idx="34">
                  <c:v>PARQUE INVIERNO</c:v>
                </c:pt>
                <c:pt idx="35">
                  <c:v>PONTÓN DE VAQUEROS</c:v>
                </c:pt>
                <c:pt idx="36">
                  <c:v>CENTRO-ESTE</c:v>
                </c:pt>
                <c:pt idx="37">
                  <c:v>VEGUÍN</c:v>
                </c:pt>
                <c:pt idx="38">
                  <c:v>LA MONXINA-LA FUERZA</c:v>
                </c:pt>
                <c:pt idx="39">
                  <c:v>TRUBIA</c:v>
                </c:pt>
                <c:pt idx="40">
                  <c:v>PUERTO</c:v>
                </c:pt>
                <c:pt idx="41">
                  <c:v>MANZANEDA</c:v>
                </c:pt>
                <c:pt idx="42">
                  <c:v>LAS CAMPAS</c:v>
                </c:pt>
                <c:pt idx="43">
                  <c:v>TENDERINA-FOZANELDI</c:v>
                </c:pt>
                <c:pt idx="44">
                  <c:v>SAN CLAUDIO RURALl</c:v>
                </c:pt>
                <c:pt idx="45">
                  <c:v>TOTAL</c:v>
                </c:pt>
                <c:pt idx="46">
                  <c:v>PANDO-OVIEDO</c:v>
                </c:pt>
                <c:pt idx="47">
                  <c:v>GODOS</c:v>
                </c:pt>
                <c:pt idx="48">
                  <c:v>CIUDAD NARANCO</c:v>
                </c:pt>
                <c:pt idx="49">
                  <c:v>BUENAVISTA</c:v>
                </c:pt>
                <c:pt idx="50">
                  <c:v>PINTORIA</c:v>
                </c:pt>
                <c:pt idx="51">
                  <c:v>TEATINOS</c:v>
                </c:pt>
                <c:pt idx="52">
                  <c:v>ANTIGUO</c:v>
                </c:pt>
                <c:pt idx="53">
                  <c:v>EL CRISTO</c:v>
                </c:pt>
                <c:pt idx="54">
                  <c:v>NARANCO-ESTE</c:v>
                </c:pt>
                <c:pt idx="55">
                  <c:v>CENTRO-NORTE</c:v>
                </c:pt>
                <c:pt idx="56">
                  <c:v>SAN LÁZARO</c:v>
                </c:pt>
                <c:pt idx="57">
                  <c:v>VALLOBÍN</c:v>
                </c:pt>
                <c:pt idx="58">
                  <c:v>PUMARÍN</c:v>
                </c:pt>
                <c:pt idx="59">
                  <c:v>LA ARGAÑOSA</c:v>
                </c:pt>
                <c:pt idx="60">
                  <c:v>VENTANIELLES</c:v>
                </c:pt>
                <c:pt idx="61">
                  <c:v>LA ERIA</c:v>
                </c:pt>
                <c:pt idx="62">
                  <c:v>UDRIÓN</c:v>
                </c:pt>
              </c:strCache>
            </c:strRef>
          </c:cat>
          <c:val>
            <c:numRef>
              <c:f>[1]Barrios!$B$2:$B$64</c:f>
              <c:numCache>
                <c:formatCode>0.00%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1.4276609305289994E-2</c:v>
                </c:pt>
                <c:pt idx="3">
                  <c:v>1.5037593984962405E-2</c:v>
                </c:pt>
                <c:pt idx="4">
                  <c:v>1.5479876160990712E-2</c:v>
                </c:pt>
                <c:pt idx="5">
                  <c:v>1.8518518518518517E-2</c:v>
                </c:pt>
                <c:pt idx="6">
                  <c:v>2.4336283185840708E-2</c:v>
                </c:pt>
                <c:pt idx="7">
                  <c:v>2.5608194622279128E-2</c:v>
                </c:pt>
                <c:pt idx="8">
                  <c:v>2.7397260273972601E-2</c:v>
                </c:pt>
                <c:pt idx="9">
                  <c:v>2.9002320185614848E-2</c:v>
                </c:pt>
                <c:pt idx="10">
                  <c:v>2.976190476190476E-2</c:v>
                </c:pt>
                <c:pt idx="11">
                  <c:v>3.1446540880503145E-2</c:v>
                </c:pt>
                <c:pt idx="12">
                  <c:v>3.1578947368421054E-2</c:v>
                </c:pt>
                <c:pt idx="13">
                  <c:v>3.2786885245901641E-2</c:v>
                </c:pt>
                <c:pt idx="14">
                  <c:v>3.3653846153846152E-2</c:v>
                </c:pt>
                <c:pt idx="15">
                  <c:v>3.6065573770491806E-2</c:v>
                </c:pt>
                <c:pt idx="16">
                  <c:v>3.6630036630036632E-2</c:v>
                </c:pt>
                <c:pt idx="17">
                  <c:v>3.7735849056603772E-2</c:v>
                </c:pt>
                <c:pt idx="18">
                  <c:v>3.8358974358974361E-2</c:v>
                </c:pt>
                <c:pt idx="19">
                  <c:v>3.864734299516908E-2</c:v>
                </c:pt>
                <c:pt idx="20">
                  <c:v>3.9094650205761319E-2</c:v>
                </c:pt>
                <c:pt idx="21">
                  <c:v>4.1631265930331354E-2</c:v>
                </c:pt>
                <c:pt idx="22">
                  <c:v>4.244762954796031E-2</c:v>
                </c:pt>
                <c:pt idx="23">
                  <c:v>4.49438202247191E-2</c:v>
                </c:pt>
                <c:pt idx="24">
                  <c:v>4.5729578775890158E-2</c:v>
                </c:pt>
                <c:pt idx="25">
                  <c:v>4.6844502277163302E-2</c:v>
                </c:pt>
                <c:pt idx="26">
                  <c:v>4.8359240069084632E-2</c:v>
                </c:pt>
                <c:pt idx="27">
                  <c:v>4.878048780487805E-2</c:v>
                </c:pt>
                <c:pt idx="28">
                  <c:v>4.8786730828299374E-2</c:v>
                </c:pt>
                <c:pt idx="29">
                  <c:v>0.05</c:v>
                </c:pt>
                <c:pt idx="30">
                  <c:v>5.0156739811912224E-2</c:v>
                </c:pt>
                <c:pt idx="31">
                  <c:v>5.1114581854323445E-2</c:v>
                </c:pt>
                <c:pt idx="32">
                  <c:v>5.1926845199216198E-2</c:v>
                </c:pt>
                <c:pt idx="33">
                  <c:v>5.2533904354032837E-2</c:v>
                </c:pt>
                <c:pt idx="34">
                  <c:v>5.3082191780821915E-2</c:v>
                </c:pt>
                <c:pt idx="35">
                  <c:v>5.6916177992411179E-2</c:v>
                </c:pt>
                <c:pt idx="36">
                  <c:v>5.923694779116466E-2</c:v>
                </c:pt>
                <c:pt idx="37">
                  <c:v>6.1032863849765258E-2</c:v>
                </c:pt>
                <c:pt idx="38">
                  <c:v>6.1224489795918366E-2</c:v>
                </c:pt>
                <c:pt idx="39">
                  <c:v>6.1922868006518195E-2</c:v>
                </c:pt>
                <c:pt idx="40">
                  <c:v>6.2827225130890049E-2</c:v>
                </c:pt>
                <c:pt idx="41">
                  <c:v>7.0422535211267609E-2</c:v>
                </c:pt>
                <c:pt idx="42">
                  <c:v>7.108478341355054E-2</c:v>
                </c:pt>
                <c:pt idx="43">
                  <c:v>7.6454293628808859E-2</c:v>
                </c:pt>
                <c:pt idx="44">
                  <c:v>7.9069767441860464E-2</c:v>
                </c:pt>
                <c:pt idx="45">
                  <c:v>7.9299960120829308E-2</c:v>
                </c:pt>
                <c:pt idx="46">
                  <c:v>8.0814312152991979E-2</c:v>
                </c:pt>
                <c:pt idx="47">
                  <c:v>8.1904761904761911E-2</c:v>
                </c:pt>
                <c:pt idx="48">
                  <c:v>9.383907037930278E-2</c:v>
                </c:pt>
                <c:pt idx="49">
                  <c:v>9.5867167616046536E-2</c:v>
                </c:pt>
                <c:pt idx="50">
                  <c:v>9.7560975609756101E-2</c:v>
                </c:pt>
                <c:pt idx="51">
                  <c:v>9.7588297311544545E-2</c:v>
                </c:pt>
                <c:pt idx="52">
                  <c:v>9.9684542586750788E-2</c:v>
                </c:pt>
                <c:pt idx="53">
                  <c:v>0.10045045045045045</c:v>
                </c:pt>
                <c:pt idx="54">
                  <c:v>0.10104986876640421</c:v>
                </c:pt>
                <c:pt idx="55">
                  <c:v>0.10657660193263908</c:v>
                </c:pt>
                <c:pt idx="56">
                  <c:v>0.1070387338608913</c:v>
                </c:pt>
                <c:pt idx="57">
                  <c:v>0.1142640938327658</c:v>
                </c:pt>
                <c:pt idx="58">
                  <c:v>0.12023274935171716</c:v>
                </c:pt>
                <c:pt idx="59">
                  <c:v>0.12053846153846154</c:v>
                </c:pt>
                <c:pt idx="60">
                  <c:v>0.12129221732745962</c:v>
                </c:pt>
                <c:pt idx="61">
                  <c:v>0.12553418803418803</c:v>
                </c:pt>
                <c:pt idx="62">
                  <c:v>0.17721518987341772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C8-4CAA-A739-9DEABD89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278000"/>
        <c:axId val="1"/>
      </c:barChart>
      <c:catAx>
        <c:axId val="47727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7278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25009217760372"/>
          <c:y val="2.1864365834867658E-2"/>
          <c:w val="0.82187583605533454"/>
          <c:h val="0.93951329139631312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[1]Barrio_sexo!$A$2:$A$64</c:f>
              <c:strCache>
                <c:ptCount val="63"/>
                <c:pt idx="0">
                  <c:v>SAN PEDRU DE NORA</c:v>
                </c:pt>
                <c:pt idx="1">
                  <c:v>SANTIANES</c:v>
                </c:pt>
                <c:pt idx="2">
                  <c:v>LA FLORIDA</c:v>
                </c:pt>
                <c:pt idx="3">
                  <c:v>PANDO</c:v>
                </c:pt>
                <c:pt idx="4">
                  <c:v>SAMIGUEL</c:v>
                </c:pt>
                <c:pt idx="5">
                  <c:v>COLLOTO RURAL</c:v>
                </c:pt>
                <c:pt idx="6">
                  <c:v>OLLONIEGO</c:v>
                </c:pt>
                <c:pt idx="7">
                  <c:v>SAN ESTEBAN</c:v>
                </c:pt>
                <c:pt idx="8">
                  <c:v>BENDONES</c:v>
                </c:pt>
                <c:pt idx="9">
                  <c:v>LIMANES</c:v>
                </c:pt>
                <c:pt idx="10">
                  <c:v>CERDEÑO RURAL</c:v>
                </c:pt>
                <c:pt idx="11">
                  <c:v>SANTA MARINA DE PIEDRAMUELLE</c:v>
                </c:pt>
                <c:pt idx="12">
                  <c:v>LAS CALDAS</c:v>
                </c:pt>
                <c:pt idx="13">
                  <c:v>PEREDA</c:v>
                </c:pt>
                <c:pt idx="14">
                  <c:v>LORIANA</c:v>
                </c:pt>
                <c:pt idx="15">
                  <c:v>VILLAPEREZ</c:v>
                </c:pt>
                <c:pt idx="16">
                  <c:v>CACES</c:v>
                </c:pt>
                <c:pt idx="17">
                  <c:v>NAVES</c:v>
                </c:pt>
                <c:pt idx="18">
                  <c:v>MONTE CERRADO</c:v>
                </c:pt>
                <c:pt idx="19">
                  <c:v>NARANCO-OESTE RURAL</c:v>
                </c:pt>
                <c:pt idx="20">
                  <c:v>LA MANJOYA</c:v>
                </c:pt>
                <c:pt idx="21">
                  <c:v>CERDEÑO URBANO</c:v>
                </c:pt>
                <c:pt idx="22">
                  <c:v>SAN CLAUDIO-URBANO</c:v>
                </c:pt>
                <c:pt idx="23">
                  <c:v>BRAÑES</c:v>
                </c:pt>
                <c:pt idx="24">
                  <c:v>CENTRO-OESTE</c:v>
                </c:pt>
                <c:pt idx="25">
                  <c:v>COLLOTO URBANO</c:v>
                </c:pt>
                <c:pt idx="26">
                  <c:v>TUDELA DE AGÜERIA</c:v>
                </c:pt>
                <c:pt idx="27">
                  <c:v>SOGRANDIO</c:v>
                </c:pt>
                <c:pt idx="28">
                  <c:v>LA CORREDORIA</c:v>
                </c:pt>
                <c:pt idx="29">
                  <c:v>NARANCO MONUMENTOS</c:v>
                </c:pt>
                <c:pt idx="30">
                  <c:v>LATORES</c:v>
                </c:pt>
                <c:pt idx="31">
                  <c:v>CENTRO-SUR</c:v>
                </c:pt>
                <c:pt idx="32">
                  <c:v>OLIVARES</c:v>
                </c:pt>
                <c:pt idx="33">
                  <c:v>OTERO</c:v>
                </c:pt>
                <c:pt idx="34">
                  <c:v>PARQUE INVIERNO</c:v>
                </c:pt>
                <c:pt idx="35">
                  <c:v>PONTÓN DE VAQUEROS</c:v>
                </c:pt>
                <c:pt idx="36">
                  <c:v>CENTRO-ESTE</c:v>
                </c:pt>
                <c:pt idx="37">
                  <c:v>VEGUÍN</c:v>
                </c:pt>
                <c:pt idx="38">
                  <c:v>LA MONXINA-LA FUERZA</c:v>
                </c:pt>
                <c:pt idx="39">
                  <c:v>TRUBIA</c:v>
                </c:pt>
                <c:pt idx="40">
                  <c:v>PUERTO</c:v>
                </c:pt>
                <c:pt idx="41">
                  <c:v>MANZANEDA</c:v>
                </c:pt>
                <c:pt idx="42">
                  <c:v>LAS CAMPAS</c:v>
                </c:pt>
                <c:pt idx="43">
                  <c:v>TENDERINA-FOZANELDI</c:v>
                </c:pt>
                <c:pt idx="44">
                  <c:v>SAN CLAUDIO RURALl</c:v>
                </c:pt>
                <c:pt idx="45">
                  <c:v>TOTAL</c:v>
                </c:pt>
                <c:pt idx="46">
                  <c:v>PANDO-OVIEDO</c:v>
                </c:pt>
                <c:pt idx="47">
                  <c:v>GODOS</c:v>
                </c:pt>
                <c:pt idx="48">
                  <c:v>CIUDAD NARANCO</c:v>
                </c:pt>
                <c:pt idx="49">
                  <c:v>BUENAVISTA</c:v>
                </c:pt>
                <c:pt idx="50">
                  <c:v>PINTORIA</c:v>
                </c:pt>
                <c:pt idx="51">
                  <c:v>TEATINOS</c:v>
                </c:pt>
                <c:pt idx="52">
                  <c:v>ANTIGUO</c:v>
                </c:pt>
                <c:pt idx="53">
                  <c:v>EL CRISTO</c:v>
                </c:pt>
                <c:pt idx="54">
                  <c:v>NARANCO-ESTE</c:v>
                </c:pt>
                <c:pt idx="55">
                  <c:v>CENTRO-NORTE</c:v>
                </c:pt>
                <c:pt idx="56">
                  <c:v>SAN LÁZARO</c:v>
                </c:pt>
                <c:pt idx="57">
                  <c:v>VALLOBÍN</c:v>
                </c:pt>
                <c:pt idx="58">
                  <c:v>PUMARÍN</c:v>
                </c:pt>
                <c:pt idx="59">
                  <c:v>LA ARGAÑOSA</c:v>
                </c:pt>
                <c:pt idx="60">
                  <c:v>VENTANIELLES</c:v>
                </c:pt>
                <c:pt idx="61">
                  <c:v>LA ERIA</c:v>
                </c:pt>
                <c:pt idx="62">
                  <c:v>UDRIÓN</c:v>
                </c:pt>
              </c:strCache>
            </c:strRef>
          </c:cat>
          <c:val>
            <c:numRef>
              <c:f>[1]Barrio_sexo!$B$2:$B$64</c:f>
              <c:numCache>
                <c:formatCode>0.00%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1.6498137307078234E-2</c:v>
                </c:pt>
                <c:pt idx="3">
                  <c:v>0</c:v>
                </c:pt>
                <c:pt idx="4">
                  <c:v>6.5789473684210523E-3</c:v>
                </c:pt>
                <c:pt idx="5">
                  <c:v>1.3157894736842105E-2</c:v>
                </c:pt>
                <c:pt idx="6">
                  <c:v>2.7088036117381489E-2</c:v>
                </c:pt>
                <c:pt idx="7">
                  <c:v>1.8867924528301886E-2</c:v>
                </c:pt>
                <c:pt idx="8">
                  <c:v>1.8867924528301886E-2</c:v>
                </c:pt>
                <c:pt idx="9">
                  <c:v>2.8103044496487119E-2</c:v>
                </c:pt>
                <c:pt idx="10">
                  <c:v>1.2195121951219513E-2</c:v>
                </c:pt>
                <c:pt idx="11">
                  <c:v>3.5714285714285712E-2</c:v>
                </c:pt>
                <c:pt idx="12">
                  <c:v>1.6759776536312849E-2</c:v>
                </c:pt>
                <c:pt idx="13">
                  <c:v>1.0752688172043012E-2</c:v>
                </c:pt>
                <c:pt idx="14">
                  <c:v>3.7735849056603772E-2</c:v>
                </c:pt>
                <c:pt idx="15">
                  <c:v>3.1446540880503145E-2</c:v>
                </c:pt>
                <c:pt idx="16">
                  <c:v>4.3478260869565216E-2</c:v>
                </c:pt>
                <c:pt idx="17">
                  <c:v>3.5714285714285712E-2</c:v>
                </c:pt>
                <c:pt idx="18">
                  <c:v>3.3824804856895055E-2</c:v>
                </c:pt>
                <c:pt idx="19">
                  <c:v>1.0101010101010102E-2</c:v>
                </c:pt>
                <c:pt idx="20">
                  <c:v>4.1724617524339362E-2</c:v>
                </c:pt>
                <c:pt idx="21">
                  <c:v>5.2810902896081771E-2</c:v>
                </c:pt>
                <c:pt idx="22">
                  <c:v>3.255813953488372E-2</c:v>
                </c:pt>
                <c:pt idx="23">
                  <c:v>3.7735849056603772E-2</c:v>
                </c:pt>
                <c:pt idx="24">
                  <c:v>4.3580375782881001E-2</c:v>
                </c:pt>
                <c:pt idx="25">
                  <c:v>4.38957475994513E-2</c:v>
                </c:pt>
                <c:pt idx="26">
                  <c:v>3.7288135593220341E-2</c:v>
                </c:pt>
                <c:pt idx="27">
                  <c:v>3.4482758620689655E-2</c:v>
                </c:pt>
                <c:pt idx="28">
                  <c:v>4.4525313068607512E-2</c:v>
                </c:pt>
                <c:pt idx="29">
                  <c:v>1.8518518518518517E-2</c:v>
                </c:pt>
                <c:pt idx="30">
                  <c:v>5.1446945337620578E-2</c:v>
                </c:pt>
                <c:pt idx="31">
                  <c:v>5.1569506726457402E-2</c:v>
                </c:pt>
                <c:pt idx="32">
                  <c:v>4.4581618655692733E-2</c:v>
                </c:pt>
                <c:pt idx="33">
                  <c:v>5.4579093432007397E-2</c:v>
                </c:pt>
                <c:pt idx="34">
                  <c:v>4.8901098901098901E-2</c:v>
                </c:pt>
                <c:pt idx="35">
                  <c:v>4.5845272206303724E-2</c:v>
                </c:pt>
                <c:pt idx="36">
                  <c:v>5.7400722021660647E-2</c:v>
                </c:pt>
                <c:pt idx="37">
                  <c:v>5.8419243986254296E-2</c:v>
                </c:pt>
                <c:pt idx="38">
                  <c:v>4.9043062200956937E-2</c:v>
                </c:pt>
                <c:pt idx="39">
                  <c:v>4.856512141280353E-2</c:v>
                </c:pt>
                <c:pt idx="40">
                  <c:v>6.1224489795918366E-2</c:v>
                </c:pt>
                <c:pt idx="41">
                  <c:v>8.8495575221238937E-2</c:v>
                </c:pt>
                <c:pt idx="42">
                  <c:v>5.9008654602675056E-2</c:v>
                </c:pt>
                <c:pt idx="43">
                  <c:v>8.048698004734528E-2</c:v>
                </c:pt>
                <c:pt idx="44">
                  <c:v>7.6732673267326731E-2</c:v>
                </c:pt>
                <c:pt idx="45">
                  <c:v>7.8185997661653087E-2</c:v>
                </c:pt>
                <c:pt idx="46">
                  <c:v>8.1736909323116225E-2</c:v>
                </c:pt>
                <c:pt idx="47">
                  <c:v>8.3682008368200833E-2</c:v>
                </c:pt>
                <c:pt idx="48">
                  <c:v>9.20600187558612E-2</c:v>
                </c:pt>
                <c:pt idx="49">
                  <c:v>9.5785440613026823E-2</c:v>
                </c:pt>
                <c:pt idx="50">
                  <c:v>9.0909090909090912E-2</c:v>
                </c:pt>
                <c:pt idx="51">
                  <c:v>9.7574574853638144E-2</c:v>
                </c:pt>
                <c:pt idx="52">
                  <c:v>9.6376811594202902E-2</c:v>
                </c:pt>
                <c:pt idx="53">
                  <c:v>8.9983579638752059E-2</c:v>
                </c:pt>
                <c:pt idx="54">
                  <c:v>0.15915119363395225</c:v>
                </c:pt>
                <c:pt idx="55">
                  <c:v>0.1150173611111111</c:v>
                </c:pt>
                <c:pt idx="56">
                  <c:v>0.11092715231788079</c:v>
                </c:pt>
                <c:pt idx="57">
                  <c:v>0.11183382291229542</c:v>
                </c:pt>
                <c:pt idx="58">
                  <c:v>0.12537018756169793</c:v>
                </c:pt>
                <c:pt idx="59">
                  <c:v>0.12298456260720411</c:v>
                </c:pt>
                <c:pt idx="60">
                  <c:v>0.12696882031501125</c:v>
                </c:pt>
                <c:pt idx="61">
                  <c:v>0.11312217194570136</c:v>
                </c:pt>
                <c:pt idx="62">
                  <c:v>0.17948717948717949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C-4E90-B4C5-5DB51A82B944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[1]Barrio_sexo!$A$2:$A$64</c:f>
              <c:strCache>
                <c:ptCount val="63"/>
                <c:pt idx="0">
                  <c:v>SAN PEDRU DE NORA</c:v>
                </c:pt>
                <c:pt idx="1">
                  <c:v>SANTIANES</c:v>
                </c:pt>
                <c:pt idx="2">
                  <c:v>LA FLORIDA</c:v>
                </c:pt>
                <c:pt idx="3">
                  <c:v>PANDO</c:v>
                </c:pt>
                <c:pt idx="4">
                  <c:v>SAMIGUEL</c:v>
                </c:pt>
                <c:pt idx="5">
                  <c:v>COLLOTO RURAL</c:v>
                </c:pt>
                <c:pt idx="6">
                  <c:v>OLLONIEGO</c:v>
                </c:pt>
                <c:pt idx="7">
                  <c:v>SAN ESTEBAN</c:v>
                </c:pt>
                <c:pt idx="8">
                  <c:v>BENDONES</c:v>
                </c:pt>
                <c:pt idx="9">
                  <c:v>LIMANES</c:v>
                </c:pt>
                <c:pt idx="10">
                  <c:v>CERDEÑO RURAL</c:v>
                </c:pt>
                <c:pt idx="11">
                  <c:v>SANTA MARINA DE PIEDRAMUELLE</c:v>
                </c:pt>
                <c:pt idx="12">
                  <c:v>LAS CALDAS</c:v>
                </c:pt>
                <c:pt idx="13">
                  <c:v>PEREDA</c:v>
                </c:pt>
                <c:pt idx="14">
                  <c:v>LORIANA</c:v>
                </c:pt>
                <c:pt idx="15">
                  <c:v>VILLAPEREZ</c:v>
                </c:pt>
                <c:pt idx="16">
                  <c:v>CACES</c:v>
                </c:pt>
                <c:pt idx="17">
                  <c:v>NAVES</c:v>
                </c:pt>
                <c:pt idx="18">
                  <c:v>MONTE CERRADO</c:v>
                </c:pt>
                <c:pt idx="19">
                  <c:v>NARANCO-OESTE RURAL</c:v>
                </c:pt>
                <c:pt idx="20">
                  <c:v>LA MANJOYA</c:v>
                </c:pt>
                <c:pt idx="21">
                  <c:v>CERDEÑO URBANO</c:v>
                </c:pt>
                <c:pt idx="22">
                  <c:v>SAN CLAUDIO-URBANO</c:v>
                </c:pt>
                <c:pt idx="23">
                  <c:v>BRAÑES</c:v>
                </c:pt>
                <c:pt idx="24">
                  <c:v>CENTRO-OESTE</c:v>
                </c:pt>
                <c:pt idx="25">
                  <c:v>COLLOTO URBANO</c:v>
                </c:pt>
                <c:pt idx="26">
                  <c:v>TUDELA DE AGÜERIA</c:v>
                </c:pt>
                <c:pt idx="27">
                  <c:v>SOGRANDIO</c:v>
                </c:pt>
                <c:pt idx="28">
                  <c:v>LA CORREDORIA</c:v>
                </c:pt>
                <c:pt idx="29">
                  <c:v>NARANCO MONUMENTOS</c:v>
                </c:pt>
                <c:pt idx="30">
                  <c:v>LATORES</c:v>
                </c:pt>
                <c:pt idx="31">
                  <c:v>CENTRO-SUR</c:v>
                </c:pt>
                <c:pt idx="32">
                  <c:v>OLIVARES</c:v>
                </c:pt>
                <c:pt idx="33">
                  <c:v>OTERO</c:v>
                </c:pt>
                <c:pt idx="34">
                  <c:v>PARQUE INVIERNO</c:v>
                </c:pt>
                <c:pt idx="35">
                  <c:v>PONTÓN DE VAQUEROS</c:v>
                </c:pt>
                <c:pt idx="36">
                  <c:v>CENTRO-ESTE</c:v>
                </c:pt>
                <c:pt idx="37">
                  <c:v>VEGUÍN</c:v>
                </c:pt>
                <c:pt idx="38">
                  <c:v>LA MONXINA-LA FUERZA</c:v>
                </c:pt>
                <c:pt idx="39">
                  <c:v>TRUBIA</c:v>
                </c:pt>
                <c:pt idx="40">
                  <c:v>PUERTO</c:v>
                </c:pt>
                <c:pt idx="41">
                  <c:v>MANZANEDA</c:v>
                </c:pt>
                <c:pt idx="42">
                  <c:v>LAS CAMPAS</c:v>
                </c:pt>
                <c:pt idx="43">
                  <c:v>TENDERINA-FOZANELDI</c:v>
                </c:pt>
                <c:pt idx="44">
                  <c:v>SAN CLAUDIO RURALl</c:v>
                </c:pt>
                <c:pt idx="45">
                  <c:v>TOTAL</c:v>
                </c:pt>
                <c:pt idx="46">
                  <c:v>PANDO-OVIEDO</c:v>
                </c:pt>
                <c:pt idx="47">
                  <c:v>GODOS</c:v>
                </c:pt>
                <c:pt idx="48">
                  <c:v>CIUDAD NARANCO</c:v>
                </c:pt>
                <c:pt idx="49">
                  <c:v>BUENAVISTA</c:v>
                </c:pt>
                <c:pt idx="50">
                  <c:v>PINTORIA</c:v>
                </c:pt>
                <c:pt idx="51">
                  <c:v>TEATINOS</c:v>
                </c:pt>
                <c:pt idx="52">
                  <c:v>ANTIGUO</c:v>
                </c:pt>
                <c:pt idx="53">
                  <c:v>EL CRISTO</c:v>
                </c:pt>
                <c:pt idx="54">
                  <c:v>NARANCO-ESTE</c:v>
                </c:pt>
                <c:pt idx="55">
                  <c:v>CENTRO-NORTE</c:v>
                </c:pt>
                <c:pt idx="56">
                  <c:v>SAN LÁZARO</c:v>
                </c:pt>
                <c:pt idx="57">
                  <c:v>VALLOBÍN</c:v>
                </c:pt>
                <c:pt idx="58">
                  <c:v>PUMARÍN</c:v>
                </c:pt>
                <c:pt idx="59">
                  <c:v>LA ARGAÑOSA</c:v>
                </c:pt>
                <c:pt idx="60">
                  <c:v>VENTANIELLES</c:v>
                </c:pt>
                <c:pt idx="61">
                  <c:v>LA ERIA</c:v>
                </c:pt>
                <c:pt idx="62">
                  <c:v>UDRIÓN</c:v>
                </c:pt>
              </c:strCache>
            </c:strRef>
          </c:cat>
          <c:val>
            <c:numRef>
              <c:f>[1]Barrio_sexo!$C$2:$C$64</c:f>
              <c:numCache>
                <c:formatCode>0.00%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1.2233912405187179E-2</c:v>
                </c:pt>
                <c:pt idx="3">
                  <c:v>2.8169014084507043E-2</c:v>
                </c:pt>
                <c:pt idx="4">
                  <c:v>2.3391812865497075E-2</c:v>
                </c:pt>
                <c:pt idx="5">
                  <c:v>2.3255813953488372E-2</c:v>
                </c:pt>
                <c:pt idx="6">
                  <c:v>2.1691973969631236E-2</c:v>
                </c:pt>
                <c:pt idx="7">
                  <c:v>3.1707317073170732E-2</c:v>
                </c:pt>
                <c:pt idx="8">
                  <c:v>3.5398230088495575E-2</c:v>
                </c:pt>
                <c:pt idx="9">
                  <c:v>2.9885057471264367E-2</c:v>
                </c:pt>
                <c:pt idx="10">
                  <c:v>4.6511627906976744E-2</c:v>
                </c:pt>
                <c:pt idx="11">
                  <c:v>2.766798418972332E-2</c:v>
                </c:pt>
                <c:pt idx="12">
                  <c:v>4.4776119402985072E-2</c:v>
                </c:pt>
                <c:pt idx="13">
                  <c:v>5.5555555555555552E-2</c:v>
                </c:pt>
                <c:pt idx="14">
                  <c:v>2.9411764705882353E-2</c:v>
                </c:pt>
                <c:pt idx="15">
                  <c:v>4.1095890410958902E-2</c:v>
                </c:pt>
                <c:pt idx="16">
                  <c:v>2.9629629629629631E-2</c:v>
                </c:pt>
                <c:pt idx="17">
                  <c:v>0.04</c:v>
                </c:pt>
                <c:pt idx="18">
                  <c:v>4.2428960685091478E-2</c:v>
                </c:pt>
                <c:pt idx="19">
                  <c:v>6.4814814814814811E-2</c:v>
                </c:pt>
                <c:pt idx="20">
                  <c:v>3.6535859269282815E-2</c:v>
                </c:pt>
                <c:pt idx="21">
                  <c:v>3.0508474576271188E-2</c:v>
                </c:pt>
                <c:pt idx="22">
                  <c:v>5.1362683438155136E-2</c:v>
                </c:pt>
                <c:pt idx="23">
                  <c:v>5.5555555555555552E-2</c:v>
                </c:pt>
                <c:pt idx="24">
                  <c:v>4.745905081898362E-2</c:v>
                </c:pt>
                <c:pt idx="25">
                  <c:v>4.9504950495049507E-2</c:v>
                </c:pt>
                <c:pt idx="26">
                  <c:v>5.9859154929577461E-2</c:v>
                </c:pt>
                <c:pt idx="27">
                  <c:v>6.1538461538461542E-2</c:v>
                </c:pt>
                <c:pt idx="28">
                  <c:v>5.2693553135119225E-2</c:v>
                </c:pt>
                <c:pt idx="29">
                  <c:v>8.6956521739130432E-2</c:v>
                </c:pt>
                <c:pt idx="30">
                  <c:v>4.8929663608562692E-2</c:v>
                </c:pt>
                <c:pt idx="31">
                  <c:v>5.075235909206835E-2</c:v>
                </c:pt>
                <c:pt idx="32">
                  <c:v>5.8603491271820449E-2</c:v>
                </c:pt>
                <c:pt idx="33">
                  <c:v>5.0770866560340244E-2</c:v>
                </c:pt>
                <c:pt idx="34">
                  <c:v>5.6437389770723101E-2</c:v>
                </c:pt>
                <c:pt idx="35">
                  <c:v>6.7198935462408516E-2</c:v>
                </c:pt>
                <c:pt idx="36">
                  <c:v>6.0823456019962571E-2</c:v>
                </c:pt>
                <c:pt idx="37">
                  <c:v>6.3218390804597707E-2</c:v>
                </c:pt>
                <c:pt idx="38">
                  <c:v>7.2198275862068964E-2</c:v>
                </c:pt>
                <c:pt idx="39">
                  <c:v>7.4866310160427801E-2</c:v>
                </c:pt>
                <c:pt idx="40">
                  <c:v>6.4516129032258063E-2</c:v>
                </c:pt>
                <c:pt idx="41">
                  <c:v>0.05</c:v>
                </c:pt>
                <c:pt idx="42">
                  <c:v>8.1818181818181818E-2</c:v>
                </c:pt>
                <c:pt idx="43">
                  <c:v>7.2905817586668656E-2</c:v>
                </c:pt>
                <c:pt idx="44">
                  <c:v>8.1140350877192985E-2</c:v>
                </c:pt>
                <c:pt idx="45">
                  <c:v>8.025897145001834E-2</c:v>
                </c:pt>
                <c:pt idx="46">
                  <c:v>7.995226730310262E-2</c:v>
                </c:pt>
                <c:pt idx="47">
                  <c:v>8.0419580419580416E-2</c:v>
                </c:pt>
                <c:pt idx="48">
                  <c:v>9.5401509951956079E-2</c:v>
                </c:pt>
                <c:pt idx="49">
                  <c:v>9.5932129649771589E-2</c:v>
                </c:pt>
                <c:pt idx="50">
                  <c:v>0.10526315789473684</c:v>
                </c:pt>
                <c:pt idx="51">
                  <c:v>9.7600599850037495E-2</c:v>
                </c:pt>
                <c:pt idx="52">
                  <c:v>0.10223463687150838</c:v>
                </c:pt>
                <c:pt idx="53">
                  <c:v>0.10926694329183956</c:v>
                </c:pt>
                <c:pt idx="54">
                  <c:v>4.4155844155844157E-2</c:v>
                </c:pt>
                <c:pt idx="55">
                  <c:v>0.10014873574615767</c:v>
                </c:pt>
                <c:pt idx="56">
                  <c:v>0.10310142497904443</c:v>
                </c:pt>
                <c:pt idx="57">
                  <c:v>0.11625904236996211</c:v>
                </c:pt>
                <c:pt idx="58">
                  <c:v>0.11605504587155964</c:v>
                </c:pt>
                <c:pt idx="59">
                  <c:v>0.11854951185495119</c:v>
                </c:pt>
                <c:pt idx="60">
                  <c:v>0.11651797783184645</c:v>
                </c:pt>
                <c:pt idx="61">
                  <c:v>0.13663967611336034</c:v>
                </c:pt>
                <c:pt idx="62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C-4E90-B4C5-5DB51A82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72168"/>
        <c:axId val="1"/>
      </c:barChart>
      <c:catAx>
        <c:axId val="477372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7372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0787619994101"/>
          <c:y val="3.2533550223668157E-3"/>
          <c:w val="0.4077672087105616"/>
          <c:h val="1.667344448962992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 por Sexo por Barrio. Oviedo 2023.</a:t>
            </a:r>
          </a:p>
        </c:rich>
      </c:tx>
      <c:layout>
        <c:manualLayout>
          <c:xMode val="edge"/>
          <c:yMode val="edge"/>
          <c:x val="0.27976018787125295"/>
          <c:y val="4.9979823481328964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638789888106091"/>
          <c:y val="6.4195502019046016E-2"/>
          <c:w val="0.69788110696689232"/>
          <c:h val="0.897403069090576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HOMBRES</c:v>
          </c:tx>
          <c:invertIfNegative val="0"/>
          <c:dLbls>
            <c:dLbl>
              <c:idx val="6"/>
              <c:layout>
                <c:manualLayout>
                  <c:x val="3.9766081871345033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7B-4002-914C-986FA6E0DF57}"/>
                </c:ext>
              </c:extLst>
            </c:dLbl>
            <c:dLbl>
              <c:idx val="13"/>
              <c:layout>
                <c:manualLayout>
                  <c:x val="2.8070175438596492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B-4002-914C-986FA6E0DF57}"/>
                </c:ext>
              </c:extLst>
            </c:dLbl>
            <c:dLbl>
              <c:idx val="33"/>
              <c:layout>
                <c:manualLayout>
                  <c:x val="3.508771929824561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7B-4002-914C-986FA6E0DF57}"/>
                </c:ext>
              </c:extLst>
            </c:dLbl>
            <c:dLbl>
              <c:idx val="35"/>
              <c:layout>
                <c:manualLayout>
                  <c:x val="3.5087719298245612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7B-4002-914C-986FA6E0DF57}"/>
                </c:ext>
              </c:extLst>
            </c:dLbl>
            <c:dLbl>
              <c:idx val="37"/>
              <c:layout>
                <c:manualLayout>
                  <c:x val="2.8070175438596492E-2"/>
                  <c:y val="-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7B-4002-914C-986FA6E0DF57}"/>
                </c:ext>
              </c:extLst>
            </c:dLbl>
            <c:dLbl>
              <c:idx val="41"/>
              <c:layout>
                <c:manualLayout>
                  <c:x val="3.508771929824561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7B-4002-914C-986FA6E0DF57}"/>
                </c:ext>
              </c:extLst>
            </c:dLbl>
            <c:dLbl>
              <c:idx val="54"/>
              <c:layout>
                <c:manualLayout>
                  <c:x val="3.9766081871345033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7B-4002-914C-986FA6E0DF5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ANTIGUO</c:v>
                </c:pt>
                <c:pt idx="2">
                  <c:v>BENDONES</c:v>
                </c:pt>
                <c:pt idx="3">
                  <c:v>BRAÑES</c:v>
                </c:pt>
                <c:pt idx="4">
                  <c:v>BUENAVISTA</c:v>
                </c:pt>
                <c:pt idx="5">
                  <c:v>CACES</c:v>
                </c:pt>
                <c:pt idx="6">
                  <c:v>CENTRO-ESTE</c:v>
                </c:pt>
                <c:pt idx="7">
                  <c:v>CENTRO-NORTE</c:v>
                </c:pt>
                <c:pt idx="8">
                  <c:v>CENTRO-OESTE</c:v>
                </c:pt>
                <c:pt idx="9">
                  <c:v>CENTRO-SUR</c:v>
                </c:pt>
                <c:pt idx="10">
                  <c:v>CERDEÑO RURAL</c:v>
                </c:pt>
                <c:pt idx="11">
                  <c:v>CERDEÑO URBANO</c:v>
                </c:pt>
                <c:pt idx="12">
                  <c:v>CIUDAD NARANCO</c:v>
                </c:pt>
                <c:pt idx="13">
                  <c:v>COLLOTO RURAL</c:v>
                </c:pt>
                <c:pt idx="14">
                  <c:v>COLLOTO URBANO</c:v>
                </c:pt>
                <c:pt idx="15">
                  <c:v>EL CRISTO</c:v>
                </c:pt>
                <c:pt idx="16">
                  <c:v>GODOS</c:v>
                </c:pt>
                <c:pt idx="17">
                  <c:v>LA ARGAÑOSA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 MANJOYA</c:v>
                </c:pt>
                <c:pt idx="22">
                  <c:v>LA MONXINA-LA FUERZA</c:v>
                </c:pt>
                <c:pt idx="23">
                  <c:v>LAS CALDAS</c:v>
                </c:pt>
                <c:pt idx="24">
                  <c:v>LAS CAMPAS</c:v>
                </c:pt>
                <c:pt idx="25">
                  <c:v>LATORES</c:v>
                </c:pt>
                <c:pt idx="26">
                  <c:v>LIMANES</c:v>
                </c:pt>
                <c:pt idx="27">
                  <c:v>LORIANA</c:v>
                </c:pt>
                <c:pt idx="28">
                  <c:v>MANZANEDA</c:v>
                </c:pt>
                <c:pt idx="29">
                  <c:v>MONTE CERRADO</c:v>
                </c:pt>
                <c:pt idx="30">
                  <c:v>NARANCO MONUMENTOS</c:v>
                </c:pt>
                <c:pt idx="31">
                  <c:v>NARANCO-ESTE</c:v>
                </c:pt>
                <c:pt idx="32">
                  <c:v>NARANCO-OESTE RURAL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PINTORIA</c:v>
                </c:pt>
                <c:pt idx="42">
                  <c:v>PONTÓN DE VAQUEROS</c:v>
                </c:pt>
                <c:pt idx="43">
                  <c:v>PUERTO</c:v>
                </c:pt>
                <c:pt idx="44">
                  <c:v>PUMARÍN</c:v>
                </c:pt>
                <c:pt idx="45">
                  <c:v>SAMIGUEL</c:v>
                </c:pt>
                <c:pt idx="46">
                  <c:v>SAN CLAUDIO RURALl</c:v>
                </c:pt>
                <c:pt idx="47">
                  <c:v>SAN CLAUDIO-URBANO</c:v>
                </c:pt>
                <c:pt idx="48">
                  <c:v>SAN ESTEBAN</c:v>
                </c:pt>
                <c:pt idx="49">
                  <c:v>SAN LÁZARO</c:v>
                </c:pt>
                <c:pt idx="50">
                  <c:v>SAN PEDRU DE NORA</c:v>
                </c:pt>
                <c:pt idx="51">
                  <c:v>SANTA MARINA DE PIEDRAMUELLE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TUDELA DE AGÜERIA</c:v>
                </c:pt>
                <c:pt idx="58">
                  <c:v>UDRIÓN</c:v>
                </c:pt>
                <c:pt idx="59">
                  <c:v>VALLOBÍN</c:v>
                </c:pt>
                <c:pt idx="60">
                  <c:v>VEGUÍN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5'!$E$8:$E$70</c:f>
              <c:numCache>
                <c:formatCode>0.00%</c:formatCode>
                <c:ptCount val="63"/>
                <c:pt idx="0">
                  <c:v>0.45612716763005778</c:v>
                </c:pt>
                <c:pt idx="1">
                  <c:v>0.42088607594936711</c:v>
                </c:pt>
                <c:pt idx="2">
                  <c:v>0.33333333333333331</c:v>
                </c:pt>
                <c:pt idx="3">
                  <c:v>0.5</c:v>
                </c:pt>
                <c:pt idx="4">
                  <c:v>0.44247787610619471</c:v>
                </c:pt>
                <c:pt idx="5">
                  <c:v>0.6</c:v>
                </c:pt>
                <c:pt idx="6">
                  <c:v>0.44915254237288138</c:v>
                </c:pt>
                <c:pt idx="7">
                  <c:v>0.46654929577464788</c:v>
                </c:pt>
                <c:pt idx="8">
                  <c:v>0.42493638676844786</c:v>
                </c:pt>
                <c:pt idx="9">
                  <c:v>0.44722222222222224</c:v>
                </c:pt>
                <c:pt idx="10">
                  <c:v>0.2</c:v>
                </c:pt>
                <c:pt idx="11">
                  <c:v>0.63265306122448983</c:v>
                </c:pt>
                <c:pt idx="12">
                  <c:v>0.45872274143302183</c:v>
                </c:pt>
                <c:pt idx="13">
                  <c:v>0.33333333333333331</c:v>
                </c:pt>
                <c:pt idx="14">
                  <c:v>0.44444444444444442</c:v>
                </c:pt>
                <c:pt idx="15">
                  <c:v>0.40956651718983555</c:v>
                </c:pt>
                <c:pt idx="16">
                  <c:v>0.46511627906976744</c:v>
                </c:pt>
                <c:pt idx="17">
                  <c:v>0.45756222080408426</c:v>
                </c:pt>
                <c:pt idx="18">
                  <c:v>0.43651626442812175</c:v>
                </c:pt>
                <c:pt idx="19">
                  <c:v>0.42553191489361702</c:v>
                </c:pt>
                <c:pt idx="20">
                  <c:v>0.5535714285714286</c:v>
                </c:pt>
                <c:pt idx="21">
                  <c:v>0.52631578947368418</c:v>
                </c:pt>
                <c:pt idx="22">
                  <c:v>0.37962962962962965</c:v>
                </c:pt>
                <c:pt idx="23">
                  <c:v>0.25</c:v>
                </c:pt>
                <c:pt idx="24">
                  <c:v>0.390625</c:v>
                </c:pt>
                <c:pt idx="25">
                  <c:v>0.5</c:v>
                </c:pt>
                <c:pt idx="26">
                  <c:v>0.48</c:v>
                </c:pt>
                <c:pt idx="27">
                  <c:v>0.5714285714285714</c:v>
                </c:pt>
                <c:pt idx="28">
                  <c:v>0.66666666666666663</c:v>
                </c:pt>
                <c:pt idx="29">
                  <c:v>0.41711229946524064</c:v>
                </c:pt>
                <c:pt idx="30">
                  <c:v>0.2</c:v>
                </c:pt>
                <c:pt idx="31">
                  <c:v>0.77922077922077926</c:v>
                </c:pt>
                <c:pt idx="32">
                  <c:v>0.125</c:v>
                </c:pt>
                <c:pt idx="33">
                  <c:v>0.5</c:v>
                </c:pt>
                <c:pt idx="34">
                  <c:v>0.4088050314465409</c:v>
                </c:pt>
                <c:pt idx="35">
                  <c:v>0.54545454545454541</c:v>
                </c:pt>
                <c:pt idx="36">
                  <c:v>0.48097826086956524</c:v>
                </c:pt>
                <c:pt idx="37">
                  <c:v>0</c:v>
                </c:pt>
                <c:pt idx="38">
                  <c:v>0.48854961832061067</c:v>
                </c:pt>
                <c:pt idx="39">
                  <c:v>0.41013824884792627</c:v>
                </c:pt>
                <c:pt idx="40">
                  <c:v>0.16666666666666666</c:v>
                </c:pt>
                <c:pt idx="41">
                  <c:v>0.5</c:v>
                </c:pt>
                <c:pt idx="42">
                  <c:v>0.38787878787878788</c:v>
                </c:pt>
                <c:pt idx="43">
                  <c:v>0.5</c:v>
                </c:pt>
                <c:pt idx="44">
                  <c:v>0.46764860599684377</c:v>
                </c:pt>
                <c:pt idx="45">
                  <c:v>0.2</c:v>
                </c:pt>
                <c:pt idx="46">
                  <c:v>0.45588235294117646</c:v>
                </c:pt>
                <c:pt idx="47">
                  <c:v>0.36363636363636365</c:v>
                </c:pt>
                <c:pt idx="48">
                  <c:v>0.35</c:v>
                </c:pt>
                <c:pt idx="49">
                  <c:v>0.52140077821011677</c:v>
                </c:pt>
                <c:pt idx="50">
                  <c:v>0</c:v>
                </c:pt>
                <c:pt idx="51">
                  <c:v>0.53333333333333333</c:v>
                </c:pt>
                <c:pt idx="52">
                  <c:v>0</c:v>
                </c:pt>
                <c:pt idx="53">
                  <c:v>0.33333333333333331</c:v>
                </c:pt>
                <c:pt idx="54">
                  <c:v>0.47265361242403781</c:v>
                </c:pt>
                <c:pt idx="55">
                  <c:v>0.49275362318840582</c:v>
                </c:pt>
                <c:pt idx="56">
                  <c:v>0.38596491228070173</c:v>
                </c:pt>
                <c:pt idx="57">
                  <c:v>0.39285714285714285</c:v>
                </c:pt>
                <c:pt idx="58">
                  <c:v>0.5</c:v>
                </c:pt>
                <c:pt idx="59">
                  <c:v>0.44122516556291391</c:v>
                </c:pt>
                <c:pt idx="60">
                  <c:v>0.4358974358974359</c:v>
                </c:pt>
                <c:pt idx="61">
                  <c:v>0.47820823244552058</c:v>
                </c:pt>
                <c:pt idx="62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7B-4002-914C-986FA6E0DF57}"/>
            </c:ext>
          </c:extLst>
        </c:ser>
        <c:ser>
          <c:idx val="1"/>
          <c:order val="1"/>
          <c:tx>
            <c:v>MUJERES</c:v>
          </c:tx>
          <c:spPr>
            <a:solidFill>
              <a:srgbClr val="CC99FF"/>
            </a:solidFill>
          </c:spPr>
          <c:invertIfNegative val="0"/>
          <c:dLbls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7B-4002-914C-986FA6E0DF57}"/>
                </c:ext>
              </c:extLst>
            </c:dLbl>
            <c:dLbl>
              <c:idx val="36"/>
              <c:layout>
                <c:manualLayout>
                  <c:x val="-2.807017543859649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7B-4002-914C-986FA6E0DF57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7B-4002-914C-986FA6E0DF5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ANTIGUO</c:v>
                </c:pt>
                <c:pt idx="2">
                  <c:v>BENDONES</c:v>
                </c:pt>
                <c:pt idx="3">
                  <c:v>BRAÑES</c:v>
                </c:pt>
                <c:pt idx="4">
                  <c:v>BUENAVISTA</c:v>
                </c:pt>
                <c:pt idx="5">
                  <c:v>CACES</c:v>
                </c:pt>
                <c:pt idx="6">
                  <c:v>CENTRO-ESTE</c:v>
                </c:pt>
                <c:pt idx="7">
                  <c:v>CENTRO-NORTE</c:v>
                </c:pt>
                <c:pt idx="8">
                  <c:v>CENTRO-OESTE</c:v>
                </c:pt>
                <c:pt idx="9">
                  <c:v>CENTRO-SUR</c:v>
                </c:pt>
                <c:pt idx="10">
                  <c:v>CERDEÑO RURAL</c:v>
                </c:pt>
                <c:pt idx="11">
                  <c:v>CERDEÑO URBANO</c:v>
                </c:pt>
                <c:pt idx="12">
                  <c:v>CIUDAD NARANCO</c:v>
                </c:pt>
                <c:pt idx="13">
                  <c:v>COLLOTO RURAL</c:v>
                </c:pt>
                <c:pt idx="14">
                  <c:v>COLLOTO URBANO</c:v>
                </c:pt>
                <c:pt idx="15">
                  <c:v>EL CRISTO</c:v>
                </c:pt>
                <c:pt idx="16">
                  <c:v>GODOS</c:v>
                </c:pt>
                <c:pt idx="17">
                  <c:v>LA ARGAÑOSA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 MANJOYA</c:v>
                </c:pt>
                <c:pt idx="22">
                  <c:v>LA MONXINA-LA FUERZA</c:v>
                </c:pt>
                <c:pt idx="23">
                  <c:v>LAS CALDAS</c:v>
                </c:pt>
                <c:pt idx="24">
                  <c:v>LAS CAMPAS</c:v>
                </c:pt>
                <c:pt idx="25">
                  <c:v>LATORES</c:v>
                </c:pt>
                <c:pt idx="26">
                  <c:v>LIMANES</c:v>
                </c:pt>
                <c:pt idx="27">
                  <c:v>LORIANA</c:v>
                </c:pt>
                <c:pt idx="28">
                  <c:v>MANZANEDA</c:v>
                </c:pt>
                <c:pt idx="29">
                  <c:v>MONTE CERRADO</c:v>
                </c:pt>
                <c:pt idx="30">
                  <c:v>NARANCO MONUMENTOS</c:v>
                </c:pt>
                <c:pt idx="31">
                  <c:v>NARANCO-ESTE</c:v>
                </c:pt>
                <c:pt idx="32">
                  <c:v>NARANCO-OESTE RURAL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PINTORIA</c:v>
                </c:pt>
                <c:pt idx="42">
                  <c:v>PONTÓN DE VAQUEROS</c:v>
                </c:pt>
                <c:pt idx="43">
                  <c:v>PUERTO</c:v>
                </c:pt>
                <c:pt idx="44">
                  <c:v>PUMARÍN</c:v>
                </c:pt>
                <c:pt idx="45">
                  <c:v>SAMIGUEL</c:v>
                </c:pt>
                <c:pt idx="46">
                  <c:v>SAN CLAUDIO RURALl</c:v>
                </c:pt>
                <c:pt idx="47">
                  <c:v>SAN CLAUDIO-URBANO</c:v>
                </c:pt>
                <c:pt idx="48">
                  <c:v>SAN ESTEBAN</c:v>
                </c:pt>
                <c:pt idx="49">
                  <c:v>SAN LÁZARO</c:v>
                </c:pt>
                <c:pt idx="50">
                  <c:v>SAN PEDRU DE NORA</c:v>
                </c:pt>
                <c:pt idx="51">
                  <c:v>SANTA MARINA DE PIEDRAMUELLE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TUDELA DE AGÜERIA</c:v>
                </c:pt>
                <c:pt idx="58">
                  <c:v>UDRIÓN</c:v>
                </c:pt>
                <c:pt idx="59">
                  <c:v>VALLOBÍN</c:v>
                </c:pt>
                <c:pt idx="60">
                  <c:v>VEGUÍN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5'!$F$8:$F$70</c:f>
              <c:numCache>
                <c:formatCode>0.00%</c:formatCode>
                <c:ptCount val="63"/>
                <c:pt idx="0">
                  <c:v>0.54387283236994222</c:v>
                </c:pt>
                <c:pt idx="1">
                  <c:v>0.57911392405063289</c:v>
                </c:pt>
                <c:pt idx="2">
                  <c:v>0.66666666666666663</c:v>
                </c:pt>
                <c:pt idx="3">
                  <c:v>0.5</c:v>
                </c:pt>
                <c:pt idx="4">
                  <c:v>0.55752212389380529</c:v>
                </c:pt>
                <c:pt idx="5">
                  <c:v>0.4</c:v>
                </c:pt>
                <c:pt idx="6">
                  <c:v>0.55084745762711862</c:v>
                </c:pt>
                <c:pt idx="7">
                  <c:v>0.53345070422535212</c:v>
                </c:pt>
                <c:pt idx="8">
                  <c:v>0.5750636132315522</c:v>
                </c:pt>
                <c:pt idx="9">
                  <c:v>0.55277777777777781</c:v>
                </c:pt>
                <c:pt idx="10">
                  <c:v>0.8</c:v>
                </c:pt>
                <c:pt idx="11">
                  <c:v>0.36734693877551022</c:v>
                </c:pt>
                <c:pt idx="12">
                  <c:v>0.54127725856697817</c:v>
                </c:pt>
                <c:pt idx="13">
                  <c:v>0.66666666666666663</c:v>
                </c:pt>
                <c:pt idx="14">
                  <c:v>0.55555555555555558</c:v>
                </c:pt>
                <c:pt idx="15">
                  <c:v>0.59043348281016439</c:v>
                </c:pt>
                <c:pt idx="16">
                  <c:v>0.53488372093023251</c:v>
                </c:pt>
                <c:pt idx="17">
                  <c:v>0.54243777919591574</c:v>
                </c:pt>
                <c:pt idx="18">
                  <c:v>0.56348373557187825</c:v>
                </c:pt>
                <c:pt idx="19">
                  <c:v>0.57446808510638303</c:v>
                </c:pt>
                <c:pt idx="20">
                  <c:v>0.44642857142857145</c:v>
                </c:pt>
                <c:pt idx="21">
                  <c:v>0.47368421052631576</c:v>
                </c:pt>
                <c:pt idx="22">
                  <c:v>0.62037037037037035</c:v>
                </c:pt>
                <c:pt idx="23">
                  <c:v>0.75</c:v>
                </c:pt>
                <c:pt idx="24">
                  <c:v>0.609375</c:v>
                </c:pt>
                <c:pt idx="25">
                  <c:v>0.5</c:v>
                </c:pt>
                <c:pt idx="26">
                  <c:v>0.52</c:v>
                </c:pt>
                <c:pt idx="27">
                  <c:v>0.42857142857142855</c:v>
                </c:pt>
                <c:pt idx="28">
                  <c:v>0.33333333333333331</c:v>
                </c:pt>
                <c:pt idx="29">
                  <c:v>0.58288770053475936</c:v>
                </c:pt>
                <c:pt idx="30">
                  <c:v>0.8</c:v>
                </c:pt>
                <c:pt idx="31">
                  <c:v>0.22077922077922077</c:v>
                </c:pt>
                <c:pt idx="32">
                  <c:v>0.875</c:v>
                </c:pt>
                <c:pt idx="33">
                  <c:v>0.5</c:v>
                </c:pt>
                <c:pt idx="34">
                  <c:v>0.5911949685534591</c:v>
                </c:pt>
                <c:pt idx="35">
                  <c:v>0.45454545454545453</c:v>
                </c:pt>
                <c:pt idx="36">
                  <c:v>0.51902173913043481</c:v>
                </c:pt>
                <c:pt idx="37">
                  <c:v>1</c:v>
                </c:pt>
                <c:pt idx="38">
                  <c:v>0.51145038167938928</c:v>
                </c:pt>
                <c:pt idx="39">
                  <c:v>0.58986175115207373</c:v>
                </c:pt>
                <c:pt idx="40">
                  <c:v>0.83333333333333337</c:v>
                </c:pt>
                <c:pt idx="41">
                  <c:v>0.5</c:v>
                </c:pt>
                <c:pt idx="42">
                  <c:v>0.61212121212121207</c:v>
                </c:pt>
                <c:pt idx="43">
                  <c:v>0.5</c:v>
                </c:pt>
                <c:pt idx="44">
                  <c:v>0.53235139400315623</c:v>
                </c:pt>
                <c:pt idx="45">
                  <c:v>0.8</c:v>
                </c:pt>
                <c:pt idx="46">
                  <c:v>0.54411764705882348</c:v>
                </c:pt>
                <c:pt idx="47">
                  <c:v>0.63636363636363635</c:v>
                </c:pt>
                <c:pt idx="48">
                  <c:v>0.65</c:v>
                </c:pt>
                <c:pt idx="49">
                  <c:v>0.47859922178988329</c:v>
                </c:pt>
                <c:pt idx="50">
                  <c:v>0</c:v>
                </c:pt>
                <c:pt idx="51">
                  <c:v>0.46666666666666667</c:v>
                </c:pt>
                <c:pt idx="52">
                  <c:v>0</c:v>
                </c:pt>
                <c:pt idx="53">
                  <c:v>0.66666666666666663</c:v>
                </c:pt>
                <c:pt idx="54">
                  <c:v>0.52734638757596219</c:v>
                </c:pt>
                <c:pt idx="55">
                  <c:v>0.50724637681159424</c:v>
                </c:pt>
                <c:pt idx="56">
                  <c:v>0.61403508771929827</c:v>
                </c:pt>
                <c:pt idx="57">
                  <c:v>0.6071428571428571</c:v>
                </c:pt>
                <c:pt idx="58">
                  <c:v>0.5</c:v>
                </c:pt>
                <c:pt idx="59">
                  <c:v>0.55877483443708609</c:v>
                </c:pt>
                <c:pt idx="60">
                  <c:v>0.5641025641025641</c:v>
                </c:pt>
                <c:pt idx="61">
                  <c:v>0.52179176755447942</c:v>
                </c:pt>
                <c:pt idx="6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7B-4002-914C-986FA6E0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477370856"/>
        <c:axId val="1"/>
      </c:barChart>
      <c:catAx>
        <c:axId val="47737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77370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830427775475435"/>
          <c:y val="5.2124466701846235E-2"/>
          <c:w val="0.28538011695906434"/>
          <c:h val="1.620674551029347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con respecto al Total de la Población  Extranjera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Barrios. 2023. </a:t>
            </a:r>
          </a:p>
        </c:rich>
      </c:tx>
      <c:layout>
        <c:manualLayout>
          <c:xMode val="edge"/>
          <c:yMode val="edge"/>
          <c:x val="0.11212489063867016"/>
          <c:y val="2.8235305332596137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4"/>
              <c:layout>
                <c:manualLayout>
                  <c:x val="0"/>
                  <c:y val="2.469135802469138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17-4EA7-AE81-AC21369CAC7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[1]Dist_barrio!$A$49:$A$63</c:f>
              <c:strCache>
                <c:ptCount val="15"/>
                <c:pt idx="0">
                  <c:v>CENTRO-ESTE</c:v>
                </c:pt>
                <c:pt idx="1">
                  <c:v>CENTRO-SUR</c:v>
                </c:pt>
                <c:pt idx="2">
                  <c:v>OTERO</c:v>
                </c:pt>
                <c:pt idx="3">
                  <c:v>CENTRO-OESTE</c:v>
                </c:pt>
                <c:pt idx="4">
                  <c:v>EL CRISTO</c:v>
                </c:pt>
                <c:pt idx="5">
                  <c:v>BUENAVISTA</c:v>
                </c:pt>
                <c:pt idx="6">
                  <c:v>VENTANIELLES</c:v>
                </c:pt>
                <c:pt idx="7">
                  <c:v>LA CORREDORIA</c:v>
                </c:pt>
                <c:pt idx="8">
                  <c:v>TENDERINA-FOZANELDI</c:v>
                </c:pt>
                <c:pt idx="9">
                  <c:v>CENTRO-NORTE</c:v>
                </c:pt>
                <c:pt idx="10">
                  <c:v>VALLOBÍN</c:v>
                </c:pt>
                <c:pt idx="11">
                  <c:v>CIUDAD NARANCO</c:v>
                </c:pt>
                <c:pt idx="12">
                  <c:v>TEATINOS</c:v>
                </c:pt>
                <c:pt idx="13">
                  <c:v>LA ARGAÑOSA</c:v>
                </c:pt>
                <c:pt idx="14">
                  <c:v>PUMARÍN</c:v>
                </c:pt>
              </c:strCache>
            </c:strRef>
          </c:cat>
          <c:val>
            <c:numRef>
              <c:f>[1]Dist_barrio!$B$49:$B$63</c:f>
              <c:numCache>
                <c:formatCode>0.00%</c:formatCode>
                <c:ptCount val="15"/>
                <c:pt idx="0">
                  <c:v>2.046242774566474E-2</c:v>
                </c:pt>
                <c:pt idx="1">
                  <c:v>2.0809248554913295E-2</c:v>
                </c:pt>
                <c:pt idx="2">
                  <c:v>2.1271676300578034E-2</c:v>
                </c:pt>
                <c:pt idx="3">
                  <c:v>2.2716763005780346E-2</c:v>
                </c:pt>
                <c:pt idx="4">
                  <c:v>3.8670520231213874E-2</c:v>
                </c:pt>
                <c:pt idx="5">
                  <c:v>4.5722543352601154E-2</c:v>
                </c:pt>
                <c:pt idx="6">
                  <c:v>4.774566473988439E-2</c:v>
                </c:pt>
                <c:pt idx="7">
                  <c:v>5.5086705202312139E-2</c:v>
                </c:pt>
                <c:pt idx="8">
                  <c:v>5.5838150289017341E-2</c:v>
                </c:pt>
                <c:pt idx="9">
                  <c:v>6.5664739884393059E-2</c:v>
                </c:pt>
                <c:pt idx="10">
                  <c:v>6.9826589595375729E-2</c:v>
                </c:pt>
                <c:pt idx="11">
                  <c:v>7.4219653179190756E-2</c:v>
                </c:pt>
                <c:pt idx="12">
                  <c:v>8.560693641618497E-2</c:v>
                </c:pt>
                <c:pt idx="13">
                  <c:v>9.0578034682080921E-2</c:v>
                </c:pt>
                <c:pt idx="14">
                  <c:v>0.10988439306358382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7-4EA7-AE81-AC21369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77372496"/>
        <c:axId val="1"/>
      </c:barChart>
      <c:catAx>
        <c:axId val="47737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477372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con respecto al Total de la Población  Extranjera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Sexo.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Barrios. 2023. </a:t>
            </a:r>
          </a:p>
        </c:rich>
      </c:tx>
      <c:layout>
        <c:manualLayout>
          <c:xMode val="edge"/>
          <c:yMode val="edge"/>
          <c:x val="0.12155555555555556"/>
          <c:y val="1.5612830741985545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9764304461942259"/>
          <c:y val="0.20448669943654305"/>
          <c:w val="0.67180139982502185"/>
          <c:h val="0.76681140884786647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dLbl>
              <c:idx val="14"/>
              <c:layout>
                <c:manualLayout>
                  <c:x val="0"/>
                  <c:y val="9.858287122612446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5D-4A63-BC72-3C9CAAB6E71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[1]Dist_barrio!$A$49:$A$63</c:f>
              <c:strCache>
                <c:ptCount val="15"/>
                <c:pt idx="0">
                  <c:v>CENTRO-ESTE</c:v>
                </c:pt>
                <c:pt idx="1">
                  <c:v>CENTRO-SUR</c:v>
                </c:pt>
                <c:pt idx="2">
                  <c:v>OTERO</c:v>
                </c:pt>
                <c:pt idx="3">
                  <c:v>CENTRO-OESTE</c:v>
                </c:pt>
                <c:pt idx="4">
                  <c:v>EL CRISTO</c:v>
                </c:pt>
                <c:pt idx="5">
                  <c:v>BUENAVISTA</c:v>
                </c:pt>
                <c:pt idx="6">
                  <c:v>VENTANIELLES</c:v>
                </c:pt>
                <c:pt idx="7">
                  <c:v>LA CORREDORIA</c:v>
                </c:pt>
                <c:pt idx="8">
                  <c:v>TENDERINA-FOZANELDI</c:v>
                </c:pt>
                <c:pt idx="9">
                  <c:v>CENTRO-NORTE</c:v>
                </c:pt>
                <c:pt idx="10">
                  <c:v>VALLOBÍN</c:v>
                </c:pt>
                <c:pt idx="11">
                  <c:v>CIUDAD NARANCO</c:v>
                </c:pt>
                <c:pt idx="12">
                  <c:v>TEATINOS</c:v>
                </c:pt>
                <c:pt idx="13">
                  <c:v>LA ARGAÑOSA</c:v>
                </c:pt>
                <c:pt idx="14">
                  <c:v>PUMARÍN</c:v>
                </c:pt>
              </c:strCache>
            </c:strRef>
          </c:cat>
          <c:val>
            <c:numRef>
              <c:f>[1]Dist_barrio!$C$49:$C$63</c:f>
              <c:numCache>
                <c:formatCode>0.00%</c:formatCode>
                <c:ptCount val="15"/>
                <c:pt idx="0">
                  <c:v>2.0149537447725258E-2</c:v>
                </c:pt>
                <c:pt idx="1">
                  <c:v>2.0402990748954505E-2</c:v>
                </c:pt>
                <c:pt idx="2">
                  <c:v>2.2430617158788493E-2</c:v>
                </c:pt>
                <c:pt idx="3">
                  <c:v>2.116335065264225E-2</c:v>
                </c:pt>
                <c:pt idx="4">
                  <c:v>3.4723102268407045E-2</c:v>
                </c:pt>
                <c:pt idx="5">
                  <c:v>4.4354327715118491E-2</c:v>
                </c:pt>
                <c:pt idx="6">
                  <c:v>5.0057026992776581E-2</c:v>
                </c:pt>
                <c:pt idx="7">
                  <c:v>5.2718286655683691E-2</c:v>
                </c:pt>
                <c:pt idx="8">
                  <c:v>6.0321885692561146E-2</c:v>
                </c:pt>
                <c:pt idx="9">
                  <c:v>6.7165124825750849E-2</c:v>
                </c:pt>
                <c:pt idx="10">
                  <c:v>6.7545304777594725E-2</c:v>
                </c:pt>
                <c:pt idx="11">
                  <c:v>7.4641997212013686E-2</c:v>
                </c:pt>
                <c:pt idx="12">
                  <c:v>8.8708655430236982E-2</c:v>
                </c:pt>
                <c:pt idx="13">
                  <c:v>9.0863008490685584E-2</c:v>
                </c:pt>
                <c:pt idx="14">
                  <c:v>0.11265999239640097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D-4A63-BC72-3C9CAAB6E710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[1]Dist_barrio!$A$49:$A$63</c:f>
              <c:strCache>
                <c:ptCount val="15"/>
                <c:pt idx="0">
                  <c:v>CENTRO-ESTE</c:v>
                </c:pt>
                <c:pt idx="1">
                  <c:v>CENTRO-SUR</c:v>
                </c:pt>
                <c:pt idx="2">
                  <c:v>OTERO</c:v>
                </c:pt>
                <c:pt idx="3">
                  <c:v>CENTRO-OESTE</c:v>
                </c:pt>
                <c:pt idx="4">
                  <c:v>EL CRISTO</c:v>
                </c:pt>
                <c:pt idx="5">
                  <c:v>BUENAVISTA</c:v>
                </c:pt>
                <c:pt idx="6">
                  <c:v>VENTANIELLES</c:v>
                </c:pt>
                <c:pt idx="7">
                  <c:v>LA CORREDORIA</c:v>
                </c:pt>
                <c:pt idx="8">
                  <c:v>TENDERINA-FOZANELDI</c:v>
                </c:pt>
                <c:pt idx="9">
                  <c:v>CENTRO-NORTE</c:v>
                </c:pt>
                <c:pt idx="10">
                  <c:v>VALLOBÍN</c:v>
                </c:pt>
                <c:pt idx="11">
                  <c:v>CIUDAD NARANCO</c:v>
                </c:pt>
                <c:pt idx="12">
                  <c:v>TEATINOS</c:v>
                </c:pt>
                <c:pt idx="13">
                  <c:v>LA ARGAÑOSA</c:v>
                </c:pt>
                <c:pt idx="14">
                  <c:v>PUMARÍN</c:v>
                </c:pt>
              </c:strCache>
            </c:strRef>
          </c:cat>
          <c:val>
            <c:numRef>
              <c:f>[1]Dist_barrio!$D$49:$D$63</c:f>
              <c:numCache>
                <c:formatCode>0.00%</c:formatCode>
                <c:ptCount val="15"/>
                <c:pt idx="0">
                  <c:v>2.0724837921139334E-2</c:v>
                </c:pt>
                <c:pt idx="1">
                  <c:v>2.1149962801572962E-2</c:v>
                </c:pt>
                <c:pt idx="2">
                  <c:v>2.0299713040705707E-2</c:v>
                </c:pt>
                <c:pt idx="3">
                  <c:v>2.4019555744499946E-2</c:v>
                </c:pt>
                <c:pt idx="4">
                  <c:v>4.1981081942820707E-2</c:v>
                </c:pt>
                <c:pt idx="5">
                  <c:v>4.6870018067807419E-2</c:v>
                </c:pt>
                <c:pt idx="6">
                  <c:v>4.5807205866723349E-2</c:v>
                </c:pt>
                <c:pt idx="7">
                  <c:v>5.7073015198214477E-2</c:v>
                </c:pt>
                <c:pt idx="8">
                  <c:v>5.2077797853119355E-2</c:v>
                </c:pt>
                <c:pt idx="9">
                  <c:v>6.4406419385694552E-2</c:v>
                </c:pt>
                <c:pt idx="10">
                  <c:v>7.1739823573174613E-2</c:v>
                </c:pt>
                <c:pt idx="11">
                  <c:v>7.3865447975342752E-2</c:v>
                </c:pt>
                <c:pt idx="12">
                  <c:v>8.3005632904665741E-2</c:v>
                </c:pt>
                <c:pt idx="13">
                  <c:v>9.0339037092145816E-2</c:v>
                </c:pt>
                <c:pt idx="14">
                  <c:v>0.10755659474970773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D-4A63-BC72-3C9CAAB6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73539240"/>
        <c:axId val="1"/>
      </c:barChart>
      <c:catAx>
        <c:axId val="473539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473539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0833552055993"/>
          <c:y val="0.15114873035066506"/>
          <c:w val="0.28888888888888886"/>
          <c:h val="4.7158403869407506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8'!A1"/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9'!A1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chart" Target="../charts/chart1.xml"/><Relationship Id="rId6" Type="http://schemas.openxmlformats.org/officeDocument/2006/relationships/image" Target="../media/image10.jpeg"/><Relationship Id="rId5" Type="http://schemas.openxmlformats.org/officeDocument/2006/relationships/hyperlink" Target="#'Tabla 1'!A1"/><Relationship Id="rId4" Type="http://schemas.openxmlformats.org/officeDocument/2006/relationships/chart" Target="../charts/chart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0.jpeg"/><Relationship Id="rId5" Type="http://schemas.openxmlformats.org/officeDocument/2006/relationships/hyperlink" Target="#'Tabla 2'!A1"/><Relationship Id="rId4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3'!A1"/><Relationship Id="rId2" Type="http://schemas.openxmlformats.org/officeDocument/2006/relationships/image" Target="../media/image14.jpeg"/><Relationship Id="rId1" Type="http://schemas.openxmlformats.org/officeDocument/2006/relationships/chart" Target="../charts/chart5.xml"/><Relationship Id="rId4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3.jpeg"/><Relationship Id="rId1" Type="http://schemas.openxmlformats.org/officeDocument/2006/relationships/chart" Target="../charts/chart6.xml"/><Relationship Id="rId5" Type="http://schemas.openxmlformats.org/officeDocument/2006/relationships/image" Target="../media/image10.jpeg"/><Relationship Id="rId4" Type="http://schemas.openxmlformats.org/officeDocument/2006/relationships/hyperlink" Target="#'Tabla 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3.jpeg"/><Relationship Id="rId1" Type="http://schemas.openxmlformats.org/officeDocument/2006/relationships/chart" Target="../charts/chart7.xml"/><Relationship Id="rId5" Type="http://schemas.openxmlformats.org/officeDocument/2006/relationships/image" Target="../media/image10.jpeg"/><Relationship Id="rId4" Type="http://schemas.openxmlformats.org/officeDocument/2006/relationships/hyperlink" Target="#'Tabla 5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0.jpeg"/><Relationship Id="rId4" Type="http://schemas.openxmlformats.org/officeDocument/2006/relationships/hyperlink" Target="#'Tabla 6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7" Type="http://schemas.openxmlformats.org/officeDocument/2006/relationships/image" Target="../media/image10.jpeg"/><Relationship Id="rId2" Type="http://schemas.openxmlformats.org/officeDocument/2006/relationships/image" Target="../media/image17.jpeg"/><Relationship Id="rId1" Type="http://schemas.openxmlformats.org/officeDocument/2006/relationships/chart" Target="../charts/chart10.xml"/><Relationship Id="rId6" Type="http://schemas.openxmlformats.org/officeDocument/2006/relationships/hyperlink" Target="#'Tabla 7'!A1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Tabla 8'!A1"/><Relationship Id="rId2" Type="http://schemas.openxmlformats.org/officeDocument/2006/relationships/image" Target="../media/image19.jpeg"/><Relationship Id="rId1" Type="http://schemas.openxmlformats.org/officeDocument/2006/relationships/chart" Target="../charts/chart13.xml"/><Relationship Id="rId4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20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hyperlink" Target="#'Tabla 9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1'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2'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3'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4'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5'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6'!A1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7'!A1"/><Relationship Id="rId1" Type="http://schemas.openxmlformats.org/officeDocument/2006/relationships/image" Target="../media/image5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2108200</xdr:colOff>
      <xdr:row>2</xdr:row>
      <xdr:rowOff>63500</xdr:rowOff>
    </xdr:from>
    <xdr:to>
      <xdr:col>0</xdr:col>
      <xdr:colOff>4051300</xdr:colOff>
      <xdr:row>9</xdr:row>
      <xdr:rowOff>133350</xdr:rowOff>
    </xdr:to>
    <xdr:pic>
      <xdr:nvPicPr>
        <xdr:cNvPr id="1703" name="2 Imagen" descr="ODINA-logo.jpg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45"/>
        <a:stretch>
          <a:fillRect/>
        </a:stretch>
      </xdr:blipFill>
      <xdr:spPr bwMode="auto">
        <a:xfrm>
          <a:off x="2108200" y="381000"/>
          <a:ext cx="1943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3</xdr:row>
      <xdr:rowOff>107950</xdr:rowOff>
    </xdr:from>
    <xdr:to>
      <xdr:col>2</xdr:col>
      <xdr:colOff>196850</xdr:colOff>
      <xdr:row>6</xdr:row>
      <xdr:rowOff>0</xdr:rowOff>
    </xdr:to>
    <xdr:pic>
      <xdr:nvPicPr>
        <xdr:cNvPr id="7895374" name="4 Imagen" descr="ODINA-logo.jpg">
          <a:extLst>
            <a:ext uri="{FF2B5EF4-FFF2-40B4-BE49-F238E27FC236}">
              <a16:creationId xmlns:a16="http://schemas.microsoft.com/office/drawing/2014/main" id="{00000000-0008-0000-0900-00004E79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18520"/>
        <a:stretch>
          <a:fillRect/>
        </a:stretch>
      </xdr:blipFill>
      <xdr:spPr bwMode="auto">
        <a:xfrm>
          <a:off x="2705100" y="603250"/>
          <a:ext cx="717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146050</xdr:rowOff>
    </xdr:from>
    <xdr:to>
      <xdr:col>1</xdr:col>
      <xdr:colOff>2476500</xdr:colOff>
      <xdr:row>5</xdr:row>
      <xdr:rowOff>133350</xdr:rowOff>
    </xdr:to>
    <xdr:pic>
      <xdr:nvPicPr>
        <xdr:cNvPr id="789537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4F79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76250"/>
          <a:ext cx="71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2527300</xdr:colOff>
      <xdr:row>3</xdr:row>
      <xdr:rowOff>76200</xdr:rowOff>
    </xdr:from>
    <xdr:to>
      <xdr:col>1</xdr:col>
      <xdr:colOff>3219450</xdr:colOff>
      <xdr:row>4</xdr:row>
      <xdr:rowOff>330200</xdr:rowOff>
    </xdr:to>
    <xdr:pic>
      <xdr:nvPicPr>
        <xdr:cNvPr id="5257204" name="4 Imagen" descr="ODINA-logo.jpg">
          <a:extLst>
            <a:ext uri="{FF2B5EF4-FFF2-40B4-BE49-F238E27FC236}">
              <a16:creationId xmlns:a16="http://schemas.microsoft.com/office/drawing/2014/main" id="{00000000-0008-0000-0A00-0000F4375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736850" y="603250"/>
          <a:ext cx="6921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139700</xdr:rowOff>
    </xdr:from>
    <xdr:to>
      <xdr:col>1</xdr:col>
      <xdr:colOff>2508250</xdr:colOff>
      <xdr:row>4</xdr:row>
      <xdr:rowOff>323850</xdr:rowOff>
    </xdr:to>
    <xdr:pic>
      <xdr:nvPicPr>
        <xdr:cNvPr id="525720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F537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69900"/>
          <a:ext cx="7429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2527300</xdr:colOff>
      <xdr:row>4</xdr:row>
      <xdr:rowOff>95250</xdr:rowOff>
    </xdr:from>
    <xdr:to>
      <xdr:col>1</xdr:col>
      <xdr:colOff>2527300</xdr:colOff>
      <xdr:row>4</xdr:row>
      <xdr:rowOff>311150</xdr:rowOff>
    </xdr:to>
    <xdr:pic>
      <xdr:nvPicPr>
        <xdr:cNvPr id="5257206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F637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787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1054100</xdr:colOff>
      <xdr:row>6</xdr:row>
      <xdr:rowOff>0</xdr:rowOff>
    </xdr:from>
    <xdr:to>
      <xdr:col>1</xdr:col>
      <xdr:colOff>1746250</xdr:colOff>
      <xdr:row>8</xdr:row>
      <xdr:rowOff>0</xdr:rowOff>
    </xdr:to>
    <xdr:pic>
      <xdr:nvPicPr>
        <xdr:cNvPr id="12969" name="4 Imagen" descr="ODINA-logo.jpg">
          <a:extLst>
            <a:ext uri="{FF2B5EF4-FFF2-40B4-BE49-F238E27FC236}">
              <a16:creationId xmlns:a16="http://schemas.microsoft.com/office/drawing/2014/main" id="{00000000-0008-0000-0B00-0000A93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263650" y="10223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</xdr:row>
      <xdr:rowOff>12700</xdr:rowOff>
    </xdr:from>
    <xdr:to>
      <xdr:col>8</xdr:col>
      <xdr:colOff>571500</xdr:colOff>
      <xdr:row>38</xdr:row>
      <xdr:rowOff>152400</xdr:rowOff>
    </xdr:to>
    <xdr:graphicFrame macro="">
      <xdr:nvGraphicFramePr>
        <xdr:cNvPr id="7899109" name="Chart 1">
          <a:extLst>
            <a:ext uri="{FF2B5EF4-FFF2-40B4-BE49-F238E27FC236}">
              <a16:creationId xmlns:a16="http://schemas.microsoft.com/office/drawing/2014/main" id="{00000000-0008-0000-0C00-0000E58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50800</xdr:colOff>
      <xdr:row>2</xdr:row>
      <xdr:rowOff>38100</xdr:rowOff>
    </xdr:from>
    <xdr:to>
      <xdr:col>4</xdr:col>
      <xdr:colOff>12700</xdr:colOff>
      <xdr:row>4</xdr:row>
      <xdr:rowOff>152400</xdr:rowOff>
    </xdr:to>
    <xdr:pic>
      <xdr:nvPicPr>
        <xdr:cNvPr id="7899110" name="4 Imagen" descr="ODINA-logo.jpg">
          <a:extLst>
            <a:ext uri="{FF2B5EF4-FFF2-40B4-BE49-F238E27FC236}">
              <a16:creationId xmlns:a16="http://schemas.microsoft.com/office/drawing/2014/main" id="{00000000-0008-0000-0C00-0000E6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96"/>
        <a:stretch>
          <a:fillRect/>
        </a:stretch>
      </xdr:blipFill>
      <xdr:spPr bwMode="auto">
        <a:xfrm>
          <a:off x="2813050" y="368300"/>
          <a:ext cx="7239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647700</xdr:colOff>
      <xdr:row>35</xdr:row>
      <xdr:rowOff>114300</xdr:rowOff>
    </xdr:from>
    <xdr:to>
      <xdr:col>8</xdr:col>
      <xdr:colOff>546100</xdr:colOff>
      <xdr:row>38</xdr:row>
      <xdr:rowOff>38100</xdr:rowOff>
    </xdr:to>
    <xdr:pic>
      <xdr:nvPicPr>
        <xdr:cNvPr id="7899111" name="4 Imagen" descr="ODINA-logo.jpg">
          <a:extLst>
            <a:ext uri="{FF2B5EF4-FFF2-40B4-BE49-F238E27FC236}">
              <a16:creationId xmlns:a16="http://schemas.microsoft.com/office/drawing/2014/main" id="{00000000-0008-0000-0C00-0000E7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787"/>
        <a:stretch>
          <a:fillRect/>
        </a:stretch>
      </xdr:blipFill>
      <xdr:spPr bwMode="auto">
        <a:xfrm>
          <a:off x="6457950" y="58928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</xdr:row>
      <xdr:rowOff>12700</xdr:rowOff>
    </xdr:from>
    <xdr:to>
      <xdr:col>17</xdr:col>
      <xdr:colOff>533400</xdr:colOff>
      <xdr:row>39</xdr:row>
      <xdr:rowOff>0</xdr:rowOff>
    </xdr:to>
    <xdr:graphicFrame macro="">
      <xdr:nvGraphicFramePr>
        <xdr:cNvPr id="7899112" name="Chart 4">
          <a:extLst>
            <a:ext uri="{FF2B5EF4-FFF2-40B4-BE49-F238E27FC236}">
              <a16:creationId xmlns:a16="http://schemas.microsoft.com/office/drawing/2014/main" id="{00000000-0008-0000-0C00-0000E88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596900</xdr:colOff>
      <xdr:row>35</xdr:row>
      <xdr:rowOff>127000</xdr:rowOff>
    </xdr:from>
    <xdr:to>
      <xdr:col>17</xdr:col>
      <xdr:colOff>495300</xdr:colOff>
      <xdr:row>38</xdr:row>
      <xdr:rowOff>50800</xdr:rowOff>
    </xdr:to>
    <xdr:pic>
      <xdr:nvPicPr>
        <xdr:cNvPr id="7899113" name="4 Imagen" descr="ODINA-logo.jpg">
          <a:extLst>
            <a:ext uri="{FF2B5EF4-FFF2-40B4-BE49-F238E27FC236}">
              <a16:creationId xmlns:a16="http://schemas.microsoft.com/office/drawing/2014/main" id="{00000000-0008-0000-0C00-0000E9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37"/>
        <a:stretch>
          <a:fillRect/>
        </a:stretch>
      </xdr:blipFill>
      <xdr:spPr bwMode="auto">
        <a:xfrm>
          <a:off x="13265150" y="5905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88900</xdr:rowOff>
    </xdr:from>
    <xdr:to>
      <xdr:col>2</xdr:col>
      <xdr:colOff>723900</xdr:colOff>
      <xdr:row>4</xdr:row>
      <xdr:rowOff>127000</xdr:rowOff>
    </xdr:to>
    <xdr:pic>
      <xdr:nvPicPr>
        <xdr:cNvPr id="7899114" name="Picture 4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EA87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54000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12700</xdr:rowOff>
    </xdr:from>
    <xdr:to>
      <xdr:col>13</xdr:col>
      <xdr:colOff>0</xdr:colOff>
      <xdr:row>29</xdr:row>
      <xdr:rowOff>69850</xdr:rowOff>
    </xdr:to>
    <xdr:graphicFrame macro="">
      <xdr:nvGraphicFramePr>
        <xdr:cNvPr id="9491775" name="1 Gráfico">
          <a:extLst>
            <a:ext uri="{FF2B5EF4-FFF2-40B4-BE49-F238E27FC236}">
              <a16:creationId xmlns:a16="http://schemas.microsoft.com/office/drawing/2014/main" id="{00000000-0008-0000-0D00-00003FD59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6</xdr:col>
      <xdr:colOff>0</xdr:colOff>
      <xdr:row>29</xdr:row>
      <xdr:rowOff>69850</xdr:rowOff>
    </xdr:to>
    <xdr:graphicFrame macro="">
      <xdr:nvGraphicFramePr>
        <xdr:cNvPr id="9491776" name="2 Gráfico">
          <a:extLst>
            <a:ext uri="{FF2B5EF4-FFF2-40B4-BE49-F238E27FC236}">
              <a16:creationId xmlns:a16="http://schemas.microsoft.com/office/drawing/2014/main" id="{00000000-0008-0000-0D00-000040D59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717550</xdr:colOff>
      <xdr:row>27</xdr:row>
      <xdr:rowOff>69850</xdr:rowOff>
    </xdr:from>
    <xdr:to>
      <xdr:col>6</xdr:col>
      <xdr:colOff>0</xdr:colOff>
      <xdr:row>29</xdr:row>
      <xdr:rowOff>0</xdr:rowOff>
    </xdr:to>
    <xdr:pic>
      <xdr:nvPicPr>
        <xdr:cNvPr id="9491777" name="4 Imagen" descr="ODINA-logo.jpg">
          <a:extLst>
            <a:ext uri="{FF2B5EF4-FFF2-40B4-BE49-F238E27FC236}">
              <a16:creationId xmlns:a16="http://schemas.microsoft.com/office/drawing/2014/main" id="{00000000-0008-0000-0D00-000041D59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2858"/>
        <a:stretch>
          <a:fillRect/>
        </a:stretch>
      </xdr:blipFill>
      <xdr:spPr bwMode="auto">
        <a:xfrm>
          <a:off x="4222750" y="4527550"/>
          <a:ext cx="45085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2</xdr:row>
      <xdr:rowOff>31750</xdr:rowOff>
    </xdr:from>
    <xdr:to>
      <xdr:col>4</xdr:col>
      <xdr:colOff>0</xdr:colOff>
      <xdr:row>4</xdr:row>
      <xdr:rowOff>152400</xdr:rowOff>
    </xdr:to>
    <xdr:pic>
      <xdr:nvPicPr>
        <xdr:cNvPr id="9491778" name="4 Imagen" descr="ODINA-logo.jpg">
          <a:extLst>
            <a:ext uri="{FF2B5EF4-FFF2-40B4-BE49-F238E27FC236}">
              <a16:creationId xmlns:a16="http://schemas.microsoft.com/office/drawing/2014/main" id="{00000000-0008-0000-0D00-000042D59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965"/>
        <a:stretch>
          <a:fillRect/>
        </a:stretch>
      </xdr:blipFill>
      <xdr:spPr bwMode="auto">
        <a:xfrm>
          <a:off x="2781300" y="361950"/>
          <a:ext cx="72390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133350</xdr:rowOff>
    </xdr:from>
    <xdr:to>
      <xdr:col>2</xdr:col>
      <xdr:colOff>749300</xdr:colOff>
      <xdr:row>5</xdr:row>
      <xdr:rowOff>12700</xdr:rowOff>
    </xdr:to>
    <xdr:pic>
      <xdr:nvPicPr>
        <xdr:cNvPr id="9491779" name="Picture 1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43D5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98450"/>
          <a:ext cx="7493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0.90629</cdr:x>
      <cdr:y>0.90281</cdr:y>
    </cdr:from>
    <cdr:to>
      <cdr:x>0.99976</cdr:x>
      <cdr:y>0.97705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6C4169C9-9374-403F-94B2-609DF8B7E6DA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642"/>
        <a:stretch xmlns:a="http://schemas.openxmlformats.org/drawingml/2006/main"/>
      </cdr:blipFill>
      <cdr:spPr bwMode="auto">
        <a:xfrm xmlns:a="http://schemas.openxmlformats.org/drawingml/2006/main">
          <a:off x="4137980" y="3247488"/>
          <a:ext cx="434020" cy="28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</xdr:row>
      <xdr:rowOff>133350</xdr:rowOff>
    </xdr:from>
    <xdr:to>
      <xdr:col>13</xdr:col>
      <xdr:colOff>654050</xdr:colOff>
      <xdr:row>99</xdr:row>
      <xdr:rowOff>0</xdr:rowOff>
    </xdr:to>
    <xdr:graphicFrame macro="">
      <xdr:nvGraphicFramePr>
        <xdr:cNvPr id="7902873" name="Chart 1">
          <a:extLst>
            <a:ext uri="{FF2B5EF4-FFF2-40B4-BE49-F238E27FC236}">
              <a16:creationId xmlns:a16="http://schemas.microsoft.com/office/drawing/2014/main" id="{00000000-0008-0000-0E00-00009996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152400</xdr:rowOff>
    </xdr:from>
    <xdr:to>
      <xdr:col>3</xdr:col>
      <xdr:colOff>685800</xdr:colOff>
      <xdr:row>4</xdr:row>
      <xdr:rowOff>76200</xdr:rowOff>
    </xdr:to>
    <xdr:pic>
      <xdr:nvPicPr>
        <xdr:cNvPr id="7902874" name="4 Imagen" descr="ODINA-logo.jpg">
          <a:extLst>
            <a:ext uri="{FF2B5EF4-FFF2-40B4-BE49-F238E27FC236}">
              <a16:creationId xmlns:a16="http://schemas.microsoft.com/office/drawing/2014/main" id="{00000000-0008-0000-0E00-00009A9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969"/>
        <a:stretch>
          <a:fillRect/>
        </a:stretch>
      </xdr:blipFill>
      <xdr:spPr bwMode="auto">
        <a:xfrm>
          <a:off x="2736850" y="317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92</xdr:row>
      <xdr:rowOff>69850</xdr:rowOff>
    </xdr:from>
    <xdr:to>
      <xdr:col>13</xdr:col>
      <xdr:colOff>336550</xdr:colOff>
      <xdr:row>94</xdr:row>
      <xdr:rowOff>146050</xdr:rowOff>
    </xdr:to>
    <xdr:pic>
      <xdr:nvPicPr>
        <xdr:cNvPr id="7902875" name="4 Imagen" descr="ODINA-logo.jpg">
          <a:extLst>
            <a:ext uri="{FF2B5EF4-FFF2-40B4-BE49-F238E27FC236}">
              <a16:creationId xmlns:a16="http://schemas.microsoft.com/office/drawing/2014/main" id="{00000000-0008-0000-0E00-00009B9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04"/>
        <a:stretch>
          <a:fillRect/>
        </a:stretch>
      </xdr:blipFill>
      <xdr:spPr bwMode="auto">
        <a:xfrm>
          <a:off x="10007600" y="15259050"/>
          <a:ext cx="6604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</xdr:row>
      <xdr:rowOff>12700</xdr:rowOff>
    </xdr:from>
    <xdr:to>
      <xdr:col>2</xdr:col>
      <xdr:colOff>749300</xdr:colOff>
      <xdr:row>4</xdr:row>
      <xdr:rowOff>88900</xdr:rowOff>
    </xdr:to>
    <xdr:pic>
      <xdr:nvPicPr>
        <xdr:cNvPr id="7902876" name="Picture 3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9C96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77800"/>
          <a:ext cx="698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12700</xdr:colOff>
      <xdr:row>100</xdr:row>
      <xdr:rowOff>95250</xdr:rowOff>
    </xdr:to>
    <xdr:graphicFrame macro="">
      <xdr:nvGraphicFramePr>
        <xdr:cNvPr id="7904922" name="Chart 1">
          <a:extLst>
            <a:ext uri="{FF2B5EF4-FFF2-40B4-BE49-F238E27FC236}">
              <a16:creationId xmlns:a16="http://schemas.microsoft.com/office/drawing/2014/main" id="{00000000-0008-0000-0F00-00009A9E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133350</xdr:rowOff>
    </xdr:from>
    <xdr:to>
      <xdr:col>3</xdr:col>
      <xdr:colOff>685800</xdr:colOff>
      <xdr:row>4</xdr:row>
      <xdr:rowOff>38100</xdr:rowOff>
    </xdr:to>
    <xdr:pic>
      <xdr:nvPicPr>
        <xdr:cNvPr id="7904923" name="4 Imagen" descr="ODINA-logo.jpg">
          <a:extLst>
            <a:ext uri="{FF2B5EF4-FFF2-40B4-BE49-F238E27FC236}">
              <a16:creationId xmlns:a16="http://schemas.microsoft.com/office/drawing/2014/main" id="{00000000-0008-0000-0F00-00009B9E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153"/>
        <a:stretch>
          <a:fillRect/>
        </a:stretch>
      </xdr:blipFill>
      <xdr:spPr bwMode="auto">
        <a:xfrm>
          <a:off x="2736850" y="2984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266700</xdr:colOff>
      <xdr:row>98</xdr:row>
      <xdr:rowOff>95251</xdr:rowOff>
    </xdr:from>
    <xdr:to>
      <xdr:col>12</xdr:col>
      <xdr:colOff>723900</xdr:colOff>
      <xdr:row>100</xdr:row>
      <xdr:rowOff>55197</xdr:rowOff>
    </xdr:to>
    <xdr:pic>
      <xdr:nvPicPr>
        <xdr:cNvPr id="7904924" name="4 Imagen" descr="ODINA-logo.jpg">
          <a:extLst>
            <a:ext uri="{FF2B5EF4-FFF2-40B4-BE49-F238E27FC236}">
              <a16:creationId xmlns:a16="http://schemas.microsoft.com/office/drawing/2014/main" id="{00000000-0008-0000-0F00-00009C9E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836150" y="16306801"/>
          <a:ext cx="457200" cy="290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0</xdr:rowOff>
    </xdr:from>
    <xdr:to>
      <xdr:col>2</xdr:col>
      <xdr:colOff>742950</xdr:colOff>
      <xdr:row>4</xdr:row>
      <xdr:rowOff>12700</xdr:rowOff>
    </xdr:to>
    <xdr:pic>
      <xdr:nvPicPr>
        <xdr:cNvPr id="7904925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9D9E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165100"/>
          <a:ext cx="7175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31750</xdr:rowOff>
    </xdr:from>
    <xdr:to>
      <xdr:col>8</xdr:col>
      <xdr:colOff>95250</xdr:colOff>
      <xdr:row>93</xdr:row>
      <xdr:rowOff>0</xdr:rowOff>
    </xdr:to>
    <xdr:graphicFrame macro="">
      <xdr:nvGraphicFramePr>
        <xdr:cNvPr id="7906969" name="1 Gráfico">
          <a:extLst>
            <a:ext uri="{FF2B5EF4-FFF2-40B4-BE49-F238E27FC236}">
              <a16:creationId xmlns:a16="http://schemas.microsoft.com/office/drawing/2014/main" id="{00000000-0008-0000-1000-000099A6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190500</xdr:colOff>
      <xdr:row>89</xdr:row>
      <xdr:rowOff>152400</xdr:rowOff>
    </xdr:from>
    <xdr:to>
      <xdr:col>8</xdr:col>
      <xdr:colOff>82550</xdr:colOff>
      <xdr:row>92</xdr:row>
      <xdr:rowOff>38100</xdr:rowOff>
    </xdr:to>
    <xdr:pic>
      <xdr:nvPicPr>
        <xdr:cNvPr id="7906970" name="4 Imagen" descr="ODINA-logo.jpg">
          <a:extLst>
            <a:ext uri="{FF2B5EF4-FFF2-40B4-BE49-F238E27FC236}">
              <a16:creationId xmlns:a16="http://schemas.microsoft.com/office/drawing/2014/main" id="{00000000-0008-0000-1000-00009AA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4998"/>
        <a:stretch>
          <a:fillRect/>
        </a:stretch>
      </xdr:blipFill>
      <xdr:spPr bwMode="auto">
        <a:xfrm>
          <a:off x="5524500" y="14846300"/>
          <a:ext cx="654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1</xdr:row>
      <xdr:rowOff>88900</xdr:rowOff>
    </xdr:from>
    <xdr:to>
      <xdr:col>3</xdr:col>
      <xdr:colOff>723900</xdr:colOff>
      <xdr:row>4</xdr:row>
      <xdr:rowOff>19050</xdr:rowOff>
    </xdr:to>
    <xdr:pic>
      <xdr:nvPicPr>
        <xdr:cNvPr id="7906971" name="4 Imagen" descr="ODINA-logo.jpg">
          <a:extLst>
            <a:ext uri="{FF2B5EF4-FFF2-40B4-BE49-F238E27FC236}">
              <a16:creationId xmlns:a16="http://schemas.microsoft.com/office/drawing/2014/main" id="{00000000-0008-0000-1000-00009BA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000"/>
        <a:stretch>
          <a:fillRect/>
        </a:stretch>
      </xdr:blipFill>
      <xdr:spPr bwMode="auto">
        <a:xfrm>
          <a:off x="2311400" y="254000"/>
          <a:ext cx="6985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127000</xdr:rowOff>
    </xdr:from>
    <xdr:to>
      <xdr:col>2</xdr:col>
      <xdr:colOff>717550</xdr:colOff>
      <xdr:row>4</xdr:row>
      <xdr:rowOff>19050</xdr:rowOff>
    </xdr:to>
    <xdr:pic>
      <xdr:nvPicPr>
        <xdr:cNvPr id="7906972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9CA6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27000"/>
          <a:ext cx="660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0</xdr:colOff>
      <xdr:row>35</xdr:row>
      <xdr:rowOff>114300</xdr:rowOff>
    </xdr:to>
    <xdr:graphicFrame macro="">
      <xdr:nvGraphicFramePr>
        <xdr:cNvPr id="7910373" name="1 Gráfico">
          <a:extLst>
            <a:ext uri="{FF2B5EF4-FFF2-40B4-BE49-F238E27FC236}">
              <a16:creationId xmlns:a16="http://schemas.microsoft.com/office/drawing/2014/main" id="{00000000-0008-0000-1100-0000E5B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3</xdr:row>
      <xdr:rowOff>146050</xdr:rowOff>
    </xdr:from>
    <xdr:to>
      <xdr:col>14</xdr:col>
      <xdr:colOff>12700</xdr:colOff>
      <xdr:row>35</xdr:row>
      <xdr:rowOff>114300</xdr:rowOff>
    </xdr:to>
    <xdr:graphicFrame macro="">
      <xdr:nvGraphicFramePr>
        <xdr:cNvPr id="7910374" name="2 Gráfico">
          <a:extLst>
            <a:ext uri="{FF2B5EF4-FFF2-40B4-BE49-F238E27FC236}">
              <a16:creationId xmlns:a16="http://schemas.microsoft.com/office/drawing/2014/main" id="{00000000-0008-0000-1100-0000E6B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57150</xdr:colOff>
      <xdr:row>32</xdr:row>
      <xdr:rowOff>146050</xdr:rowOff>
    </xdr:from>
    <xdr:to>
      <xdr:col>6</xdr:col>
      <xdr:colOff>717550</xdr:colOff>
      <xdr:row>35</xdr:row>
      <xdr:rowOff>50800</xdr:rowOff>
    </xdr:to>
    <xdr:pic>
      <xdr:nvPicPr>
        <xdr:cNvPr id="7910375" name="4 Imagen" descr="ODINA-logo.jpg">
          <a:extLst>
            <a:ext uri="{FF2B5EF4-FFF2-40B4-BE49-F238E27FC236}">
              <a16:creationId xmlns:a16="http://schemas.microsoft.com/office/drawing/2014/main" id="{00000000-0008-0000-1100-0000E7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906"/>
        <a:stretch>
          <a:fillRect/>
        </a:stretch>
      </xdr:blipFill>
      <xdr:spPr bwMode="auto">
        <a:xfrm>
          <a:off x="4629150" y="54292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69850</xdr:colOff>
      <xdr:row>32</xdr:row>
      <xdr:rowOff>152400</xdr:rowOff>
    </xdr:from>
    <xdr:to>
      <xdr:col>13</xdr:col>
      <xdr:colOff>723900</xdr:colOff>
      <xdr:row>35</xdr:row>
      <xdr:rowOff>88900</xdr:rowOff>
    </xdr:to>
    <xdr:pic>
      <xdr:nvPicPr>
        <xdr:cNvPr id="7910376" name="4 Imagen" descr="ODINA-logo.jpg">
          <a:extLst>
            <a:ext uri="{FF2B5EF4-FFF2-40B4-BE49-F238E27FC236}">
              <a16:creationId xmlns:a16="http://schemas.microsoft.com/office/drawing/2014/main" id="{00000000-0008-0000-1100-0000E8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531350" y="5435600"/>
          <a:ext cx="6540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</xdr:row>
      <xdr:rowOff>57150</xdr:rowOff>
    </xdr:from>
    <xdr:to>
      <xdr:col>3</xdr:col>
      <xdr:colOff>679450</xdr:colOff>
      <xdr:row>3</xdr:row>
      <xdr:rowOff>146050</xdr:rowOff>
    </xdr:to>
    <xdr:pic>
      <xdr:nvPicPr>
        <xdr:cNvPr id="7910377" name="4 Imagen" descr="ODINA-logo.jpg">
          <a:extLst>
            <a:ext uri="{FF2B5EF4-FFF2-40B4-BE49-F238E27FC236}">
              <a16:creationId xmlns:a16="http://schemas.microsoft.com/office/drawing/2014/main" id="{00000000-0008-0000-1100-0000E9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05050" y="22225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69850</xdr:colOff>
      <xdr:row>0</xdr:row>
      <xdr:rowOff>95250</xdr:rowOff>
    </xdr:from>
    <xdr:to>
      <xdr:col>2</xdr:col>
      <xdr:colOff>717550</xdr:colOff>
      <xdr:row>3</xdr:row>
      <xdr:rowOff>146050</xdr:rowOff>
    </xdr:to>
    <xdr:pic>
      <xdr:nvPicPr>
        <xdr:cNvPr id="7910378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EAB3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850" y="95250"/>
          <a:ext cx="6477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7543800</xdr:colOff>
      <xdr:row>3</xdr:row>
      <xdr:rowOff>0</xdr:rowOff>
    </xdr:from>
    <xdr:to>
      <xdr:col>1</xdr:col>
      <xdr:colOff>8680450</xdr:colOff>
      <xdr:row>6</xdr:row>
      <xdr:rowOff>139700</xdr:rowOff>
    </xdr:to>
    <xdr:pic>
      <xdr:nvPicPr>
        <xdr:cNvPr id="2727" name="1 Imagen" descr="ODINA-logo.jpg">
          <a:extLst>
            <a:ext uri="{FF2B5EF4-FFF2-40B4-BE49-F238E27FC236}">
              <a16:creationId xmlns:a16="http://schemas.microsoft.com/office/drawing/2014/main" id="{00000000-0008-0000-0100-0000A7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98"/>
        <a:stretch>
          <a:fillRect/>
        </a:stretch>
      </xdr:blipFill>
      <xdr:spPr bwMode="auto">
        <a:xfrm>
          <a:off x="8343900" y="730250"/>
          <a:ext cx="11366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76200</xdr:rowOff>
    </xdr:from>
    <xdr:to>
      <xdr:col>9</xdr:col>
      <xdr:colOff>647700</xdr:colOff>
      <xdr:row>21</xdr:row>
      <xdr:rowOff>114300</xdr:rowOff>
    </xdr:to>
    <xdr:graphicFrame macro="">
      <xdr:nvGraphicFramePr>
        <xdr:cNvPr id="7914469" name="1 Gráfico">
          <a:extLst>
            <a:ext uri="{FF2B5EF4-FFF2-40B4-BE49-F238E27FC236}">
              <a16:creationId xmlns:a16="http://schemas.microsoft.com/office/drawing/2014/main" id="{00000000-0008-0000-1200-0000E5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76200</xdr:colOff>
      <xdr:row>18</xdr:row>
      <xdr:rowOff>152400</xdr:rowOff>
    </xdr:from>
    <xdr:to>
      <xdr:col>9</xdr:col>
      <xdr:colOff>628650</xdr:colOff>
      <xdr:row>21</xdr:row>
      <xdr:rowOff>0</xdr:rowOff>
    </xdr:to>
    <xdr:pic>
      <xdr:nvPicPr>
        <xdr:cNvPr id="7914470" name="4 Imagen" descr="ODINA-logo.jpg">
          <a:extLst>
            <a:ext uri="{FF2B5EF4-FFF2-40B4-BE49-F238E27FC236}">
              <a16:creationId xmlns:a16="http://schemas.microsoft.com/office/drawing/2014/main" id="{00000000-0008-0000-1200-0000E6C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454"/>
        <a:stretch>
          <a:fillRect/>
        </a:stretch>
      </xdr:blipFill>
      <xdr:spPr bwMode="auto">
        <a:xfrm>
          <a:off x="6934200" y="31242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</xdr:row>
      <xdr:rowOff>95250</xdr:rowOff>
    </xdr:from>
    <xdr:to>
      <xdr:col>2</xdr:col>
      <xdr:colOff>717550</xdr:colOff>
      <xdr:row>3</xdr:row>
      <xdr:rowOff>152400</xdr:rowOff>
    </xdr:to>
    <xdr:pic>
      <xdr:nvPicPr>
        <xdr:cNvPr id="7914471" name="4 Imagen" descr="ODINA-logo.jpg">
          <a:extLst>
            <a:ext uri="{FF2B5EF4-FFF2-40B4-BE49-F238E27FC236}">
              <a16:creationId xmlns:a16="http://schemas.microsoft.com/office/drawing/2014/main" id="{00000000-0008-0000-1200-0000E7C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568"/>
        <a:stretch>
          <a:fillRect/>
        </a:stretch>
      </xdr:blipFill>
      <xdr:spPr bwMode="auto">
        <a:xfrm>
          <a:off x="1600200" y="260350"/>
          <a:ext cx="64135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12700</xdr:rowOff>
    </xdr:from>
    <xdr:to>
      <xdr:col>6</xdr:col>
      <xdr:colOff>501650</xdr:colOff>
      <xdr:row>44</xdr:row>
      <xdr:rowOff>50800</xdr:rowOff>
    </xdr:to>
    <xdr:graphicFrame macro="">
      <xdr:nvGraphicFramePr>
        <xdr:cNvPr id="7914472" name="4 Gráfico">
          <a:extLst>
            <a:ext uri="{FF2B5EF4-FFF2-40B4-BE49-F238E27FC236}">
              <a16:creationId xmlns:a16="http://schemas.microsoft.com/office/drawing/2014/main" id="{00000000-0008-0000-1200-0000E8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742950</xdr:colOff>
      <xdr:row>22</xdr:row>
      <xdr:rowOff>165100</xdr:rowOff>
    </xdr:from>
    <xdr:to>
      <xdr:col>13</xdr:col>
      <xdr:colOff>476250</xdr:colOff>
      <xdr:row>44</xdr:row>
      <xdr:rowOff>57150</xdr:rowOff>
    </xdr:to>
    <xdr:graphicFrame macro="">
      <xdr:nvGraphicFramePr>
        <xdr:cNvPr id="7914473" name="5 Gráfico">
          <a:extLst>
            <a:ext uri="{FF2B5EF4-FFF2-40B4-BE49-F238E27FC236}">
              <a16:creationId xmlns:a16="http://schemas.microsoft.com/office/drawing/2014/main" id="{00000000-0008-0000-1200-0000E9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57150</xdr:colOff>
      <xdr:row>1</xdr:row>
      <xdr:rowOff>12700</xdr:rowOff>
    </xdr:from>
    <xdr:to>
      <xdr:col>2</xdr:col>
      <xdr:colOff>0</xdr:colOff>
      <xdr:row>3</xdr:row>
      <xdr:rowOff>152400</xdr:rowOff>
    </xdr:to>
    <xdr:pic>
      <xdr:nvPicPr>
        <xdr:cNvPr id="7914474" name="Picture 1" descr="http://t1.gstatic.com/images?q=tbn:ANd9GcQgx_RW90mwnn7m2oZ6ncthIpiTm5qWVLgsMGdVS_MhYZB3OesL1Q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EAC3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7800"/>
          <a:ext cx="7048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0.8855</cdr:x>
      <cdr:y>0.89825</cdr:y>
    </cdr:from>
    <cdr:to>
      <cdr:x>0.88574</cdr:x>
      <cdr:y>0.89971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00D061D1-AB60-40DD-8856-98AC86140D3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398"/>
        <a:stretch xmlns:a="http://schemas.openxmlformats.org/drawingml/2006/main"/>
      </cdr:blipFill>
      <cdr:spPr bwMode="auto">
        <a:xfrm xmlns:a="http://schemas.openxmlformats.org/drawingml/2006/main">
          <a:off x="4475221" y="3028481"/>
          <a:ext cx="601604" cy="29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0.86608</cdr:x>
      <cdr:y>0.89312</cdr:y>
    </cdr:from>
    <cdr:to>
      <cdr:x>0.99243</cdr:x>
      <cdr:y>0.97655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C0B92A49-6FB2-4AFA-94AC-2A17E0EADE7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394200" y="3130550"/>
          <a:ext cx="641064" cy="292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0.87077</cdr:x>
      <cdr:y>0.8817</cdr:y>
    </cdr:from>
    <cdr:to>
      <cdr:x>0.99728</cdr:x>
      <cdr:y>0.96468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45560431-5307-46CA-99CE-8EE73D56196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428574" y="3038477"/>
          <a:ext cx="623746" cy="295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5</xdr:row>
      <xdr:rowOff>12700</xdr:rowOff>
    </xdr:from>
    <xdr:to>
      <xdr:col>8</xdr:col>
      <xdr:colOff>304800</xdr:colOff>
      <xdr:row>67</xdr:row>
      <xdr:rowOff>76200</xdr:rowOff>
    </xdr:to>
    <xdr:graphicFrame macro="">
      <xdr:nvGraphicFramePr>
        <xdr:cNvPr id="7916185" name="1 Gráfico">
          <a:extLst>
            <a:ext uri="{FF2B5EF4-FFF2-40B4-BE49-F238E27FC236}">
              <a16:creationId xmlns:a16="http://schemas.microsoft.com/office/drawing/2014/main" id="{00000000-0008-0000-1300-000099CA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57150</xdr:colOff>
      <xdr:row>1</xdr:row>
      <xdr:rowOff>152400</xdr:rowOff>
    </xdr:from>
    <xdr:to>
      <xdr:col>3</xdr:col>
      <xdr:colOff>736600</xdr:colOff>
      <xdr:row>4</xdr:row>
      <xdr:rowOff>69850</xdr:rowOff>
    </xdr:to>
    <xdr:pic>
      <xdr:nvPicPr>
        <xdr:cNvPr id="7916186" name="4 Imagen" descr="ODINA-logo.jpg">
          <a:extLst>
            <a:ext uri="{FF2B5EF4-FFF2-40B4-BE49-F238E27FC236}">
              <a16:creationId xmlns:a16="http://schemas.microsoft.com/office/drawing/2014/main" id="{00000000-0008-0000-1300-00009ACA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221"/>
        <a:stretch>
          <a:fillRect/>
        </a:stretch>
      </xdr:blipFill>
      <xdr:spPr bwMode="auto">
        <a:xfrm>
          <a:off x="2343150" y="317500"/>
          <a:ext cx="6794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12700</xdr:rowOff>
    </xdr:from>
    <xdr:to>
      <xdr:col>3</xdr:col>
      <xdr:colOff>25400</xdr:colOff>
      <xdr:row>4</xdr:row>
      <xdr:rowOff>31750</xdr:rowOff>
    </xdr:to>
    <xdr:pic>
      <xdr:nvPicPr>
        <xdr:cNvPr id="7916188" name="Picture 1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9CCA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177800"/>
          <a:ext cx="762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0.8824</cdr:x>
      <cdr:y>0.96917</cdr:y>
    </cdr:from>
    <cdr:to>
      <cdr:x>0.99661</cdr:x>
      <cdr:y>0.99757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C0B92A49-6FB2-4AFA-94AC-2A17E0EADE7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953286" y="9982200"/>
          <a:ext cx="641064" cy="292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1</xdr:row>
      <xdr:rowOff>114300</xdr:rowOff>
    </xdr:from>
    <xdr:to>
      <xdr:col>3</xdr:col>
      <xdr:colOff>717550</xdr:colOff>
      <xdr:row>4</xdr:row>
      <xdr:rowOff>31750</xdr:rowOff>
    </xdr:to>
    <xdr:pic>
      <xdr:nvPicPr>
        <xdr:cNvPr id="7919589" name="4 Imagen" descr="ODINA-logo.jpg">
          <a:extLst>
            <a:ext uri="{FF2B5EF4-FFF2-40B4-BE49-F238E27FC236}">
              <a16:creationId xmlns:a16="http://schemas.microsoft.com/office/drawing/2014/main" id="{00000000-0008-0000-1400-0000E5D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54"/>
        <a:stretch>
          <a:fillRect/>
        </a:stretch>
      </xdr:blipFill>
      <xdr:spPr bwMode="auto">
        <a:xfrm>
          <a:off x="2336800" y="279400"/>
          <a:ext cx="6667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165100</xdr:rowOff>
    </xdr:from>
    <xdr:to>
      <xdr:col>7</xdr:col>
      <xdr:colOff>25400</xdr:colOff>
      <xdr:row>72</xdr:row>
      <xdr:rowOff>133350</xdr:rowOff>
    </xdr:to>
    <xdr:graphicFrame macro="">
      <xdr:nvGraphicFramePr>
        <xdr:cNvPr id="7919590" name="3 Gráfico">
          <a:extLst>
            <a:ext uri="{FF2B5EF4-FFF2-40B4-BE49-F238E27FC236}">
              <a16:creationId xmlns:a16="http://schemas.microsoft.com/office/drawing/2014/main" id="{00000000-0008-0000-1400-0000E6D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5</xdr:row>
      <xdr:rowOff>12700</xdr:rowOff>
    </xdr:from>
    <xdr:to>
      <xdr:col>15</xdr:col>
      <xdr:colOff>38100</xdr:colOff>
      <xdr:row>72</xdr:row>
      <xdr:rowOff>165100</xdr:rowOff>
    </xdr:to>
    <xdr:graphicFrame macro="">
      <xdr:nvGraphicFramePr>
        <xdr:cNvPr id="7919591" name="4 Gráfico">
          <a:extLst>
            <a:ext uri="{FF2B5EF4-FFF2-40B4-BE49-F238E27FC236}">
              <a16:creationId xmlns:a16="http://schemas.microsoft.com/office/drawing/2014/main" id="{00000000-0008-0000-1400-0000E7D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12700</xdr:colOff>
      <xdr:row>1</xdr:row>
      <xdr:rowOff>12700</xdr:rowOff>
    </xdr:from>
    <xdr:to>
      <xdr:col>3</xdr:col>
      <xdr:colOff>0</xdr:colOff>
      <xdr:row>3</xdr:row>
      <xdr:rowOff>152400</xdr:rowOff>
    </xdr:to>
    <xdr:pic>
      <xdr:nvPicPr>
        <xdr:cNvPr id="7919594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EAD7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177800"/>
          <a:ext cx="7493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112889</xdr:colOff>
      <xdr:row>70</xdr:row>
      <xdr:rowOff>155222</xdr:rowOff>
    </xdr:from>
    <xdr:to>
      <xdr:col>6</xdr:col>
      <xdr:colOff>753953</xdr:colOff>
      <xdr:row>72</xdr:row>
      <xdr:rowOff>123108</xdr:rowOff>
    </xdr:to>
    <xdr:pic>
      <xdr:nvPicPr>
        <xdr:cNvPr id="8" name="4 Imagen" descr="ODINA-logo.jpg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0684"/>
        <a:stretch/>
      </xdr:blipFill>
      <xdr:spPr bwMode="auto">
        <a:xfrm>
          <a:off x="4684889" y="11514666"/>
          <a:ext cx="641064" cy="29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134055</xdr:colOff>
      <xdr:row>71</xdr:row>
      <xdr:rowOff>0</xdr:rowOff>
    </xdr:from>
    <xdr:to>
      <xdr:col>15</xdr:col>
      <xdr:colOff>13119</xdr:colOff>
      <xdr:row>72</xdr:row>
      <xdr:rowOff>130164</xdr:rowOff>
    </xdr:to>
    <xdr:pic>
      <xdr:nvPicPr>
        <xdr:cNvPr id="9" name="4 Imagen" descr="ODINA-logo.jpg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0684"/>
        <a:stretch/>
      </xdr:blipFill>
      <xdr:spPr bwMode="auto">
        <a:xfrm>
          <a:off x="10802055" y="11521722"/>
          <a:ext cx="641064" cy="29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1993900</xdr:colOff>
      <xdr:row>3</xdr:row>
      <xdr:rowOff>88900</xdr:rowOff>
    </xdr:from>
    <xdr:to>
      <xdr:col>0</xdr:col>
      <xdr:colOff>2686050</xdr:colOff>
      <xdr:row>6</xdr:row>
      <xdr:rowOff>0</xdr:rowOff>
    </xdr:to>
    <xdr:pic>
      <xdr:nvPicPr>
        <xdr:cNvPr id="7890253" name="4 Imagen" descr="ODINA-logo.jpg">
          <a:extLst>
            <a:ext uri="{FF2B5EF4-FFF2-40B4-BE49-F238E27FC236}">
              <a16:creationId xmlns:a16="http://schemas.microsoft.com/office/drawing/2014/main" id="{00000000-0008-0000-0200-00004D65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993900" y="584200"/>
          <a:ext cx="69215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1314450</xdr:colOff>
      <xdr:row>3</xdr:row>
      <xdr:rowOff>31750</xdr:rowOff>
    </xdr:from>
    <xdr:to>
      <xdr:col>0</xdr:col>
      <xdr:colOff>1993900</xdr:colOff>
      <xdr:row>5</xdr:row>
      <xdr:rowOff>133350</xdr:rowOff>
    </xdr:to>
    <xdr:pic>
      <xdr:nvPicPr>
        <xdr:cNvPr id="7890254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4E65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27050"/>
          <a:ext cx="6794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50800</xdr:rowOff>
    </xdr:from>
    <xdr:to>
      <xdr:col>2</xdr:col>
      <xdr:colOff>736600</xdr:colOff>
      <xdr:row>4</xdr:row>
      <xdr:rowOff>107950</xdr:rowOff>
    </xdr:to>
    <xdr:pic>
      <xdr:nvPicPr>
        <xdr:cNvPr id="7891278" name="4 Imagen" descr="ODINA-logo.jpg">
          <a:extLst>
            <a:ext uri="{FF2B5EF4-FFF2-40B4-BE49-F238E27FC236}">
              <a16:creationId xmlns:a16="http://schemas.microsoft.com/office/drawing/2014/main" id="{00000000-0008-0000-0300-00004E69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4171950" y="38100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69850</xdr:colOff>
      <xdr:row>1</xdr:row>
      <xdr:rowOff>76200</xdr:rowOff>
    </xdr:from>
    <xdr:to>
      <xdr:col>1</xdr:col>
      <xdr:colOff>749300</xdr:colOff>
      <xdr:row>4</xdr:row>
      <xdr:rowOff>114300</xdr:rowOff>
    </xdr:to>
    <xdr:pic>
      <xdr:nvPicPr>
        <xdr:cNvPr id="789127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4F69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3600" y="241300"/>
          <a:ext cx="6794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2178050</xdr:colOff>
      <xdr:row>3</xdr:row>
      <xdr:rowOff>133350</xdr:rowOff>
    </xdr:from>
    <xdr:to>
      <xdr:col>1</xdr:col>
      <xdr:colOff>2863850</xdr:colOff>
      <xdr:row>6</xdr:row>
      <xdr:rowOff>31750</xdr:rowOff>
    </xdr:to>
    <xdr:pic>
      <xdr:nvPicPr>
        <xdr:cNvPr id="7892302" name="4 Imagen" descr="ODINA-logo.jpg">
          <a:extLst>
            <a:ext uri="{FF2B5EF4-FFF2-40B4-BE49-F238E27FC236}">
              <a16:creationId xmlns:a16="http://schemas.microsoft.com/office/drawing/2014/main" id="{00000000-0008-0000-0400-00004E6D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87600" y="62865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1441450</xdr:colOff>
      <xdr:row>2</xdr:row>
      <xdr:rowOff>127000</xdr:rowOff>
    </xdr:from>
    <xdr:to>
      <xdr:col>1</xdr:col>
      <xdr:colOff>2159000</xdr:colOff>
      <xdr:row>6</xdr:row>
      <xdr:rowOff>0</xdr:rowOff>
    </xdr:to>
    <xdr:pic>
      <xdr:nvPicPr>
        <xdr:cNvPr id="7892303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4F6D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57200"/>
          <a:ext cx="717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5</xdr:row>
      <xdr:rowOff>12700</xdr:rowOff>
    </xdr:from>
    <xdr:to>
      <xdr:col>2</xdr:col>
      <xdr:colOff>0</xdr:colOff>
      <xdr:row>7</xdr:row>
      <xdr:rowOff>31750</xdr:rowOff>
    </xdr:to>
    <xdr:pic>
      <xdr:nvPicPr>
        <xdr:cNvPr id="7893326" name="4 Imagen" descr="ODINA-logo.jpg">
          <a:extLst>
            <a:ext uri="{FF2B5EF4-FFF2-40B4-BE49-F238E27FC236}">
              <a16:creationId xmlns:a16="http://schemas.microsoft.com/office/drawing/2014/main" id="{00000000-0008-0000-0500-00004E71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43150" y="869950"/>
          <a:ext cx="6921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1416050</xdr:colOff>
      <xdr:row>4</xdr:row>
      <xdr:rowOff>101600</xdr:rowOff>
    </xdr:from>
    <xdr:to>
      <xdr:col>1</xdr:col>
      <xdr:colOff>2108200</xdr:colOff>
      <xdr:row>7</xdr:row>
      <xdr:rowOff>19050</xdr:rowOff>
    </xdr:to>
    <xdr:pic>
      <xdr:nvPicPr>
        <xdr:cNvPr id="7893327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F71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0" y="762000"/>
          <a:ext cx="6921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2362200</xdr:colOff>
      <xdr:row>4</xdr:row>
      <xdr:rowOff>95250</xdr:rowOff>
    </xdr:from>
    <xdr:to>
      <xdr:col>1</xdr:col>
      <xdr:colOff>3054350</xdr:colOff>
      <xdr:row>6</xdr:row>
      <xdr:rowOff>127000</xdr:rowOff>
    </xdr:to>
    <xdr:pic>
      <xdr:nvPicPr>
        <xdr:cNvPr id="7894350" name="4 Imagen" descr="ODINA-logo.jpg">
          <a:extLst>
            <a:ext uri="{FF2B5EF4-FFF2-40B4-BE49-F238E27FC236}">
              <a16:creationId xmlns:a16="http://schemas.microsoft.com/office/drawing/2014/main" id="{00000000-0008-0000-0600-00004E75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155"/>
        <a:stretch>
          <a:fillRect/>
        </a:stretch>
      </xdr:blipFill>
      <xdr:spPr bwMode="auto">
        <a:xfrm>
          <a:off x="2571750" y="7556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1625600</xdr:colOff>
      <xdr:row>3</xdr:row>
      <xdr:rowOff>133350</xdr:rowOff>
    </xdr:from>
    <xdr:to>
      <xdr:col>1</xdr:col>
      <xdr:colOff>2311400</xdr:colOff>
      <xdr:row>6</xdr:row>
      <xdr:rowOff>127000</xdr:rowOff>
    </xdr:to>
    <xdr:pic>
      <xdr:nvPicPr>
        <xdr:cNvPr id="7894351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4F75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50" y="628650"/>
          <a:ext cx="6858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2235200</xdr:colOff>
      <xdr:row>3</xdr:row>
      <xdr:rowOff>88900</xdr:rowOff>
    </xdr:from>
    <xdr:to>
      <xdr:col>2</xdr:col>
      <xdr:colOff>457200</xdr:colOff>
      <xdr:row>6</xdr:row>
      <xdr:rowOff>6350</xdr:rowOff>
    </xdr:to>
    <xdr:pic>
      <xdr:nvPicPr>
        <xdr:cNvPr id="6906318" name="4 Imagen" descr="ODINA-logo.jpg">
          <a:extLst>
            <a:ext uri="{FF2B5EF4-FFF2-40B4-BE49-F238E27FC236}">
              <a16:creationId xmlns:a16="http://schemas.microsoft.com/office/drawing/2014/main" id="{00000000-0008-0000-0700-0000CE616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444750" y="58420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1574800</xdr:colOff>
      <xdr:row>3</xdr:row>
      <xdr:rowOff>0</xdr:rowOff>
    </xdr:from>
    <xdr:to>
      <xdr:col>1</xdr:col>
      <xdr:colOff>2197100</xdr:colOff>
      <xdr:row>5</xdr:row>
      <xdr:rowOff>133350</xdr:rowOff>
    </xdr:to>
    <xdr:pic>
      <xdr:nvPicPr>
        <xdr:cNvPr id="690631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CF61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0" y="495300"/>
          <a:ext cx="622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3035300</xdr:colOff>
      <xdr:row>5</xdr:row>
      <xdr:rowOff>107950</xdr:rowOff>
    </xdr:from>
    <xdr:to>
      <xdr:col>1</xdr:col>
      <xdr:colOff>3981450</xdr:colOff>
      <xdr:row>6</xdr:row>
      <xdr:rowOff>495300</xdr:rowOff>
    </xdr:to>
    <xdr:pic>
      <xdr:nvPicPr>
        <xdr:cNvPr id="10411018" name="4 Imagen" descr="ODINA-logo.jpg">
          <a:extLst>
            <a:ext uri="{FF2B5EF4-FFF2-40B4-BE49-F238E27FC236}">
              <a16:creationId xmlns:a16="http://schemas.microsoft.com/office/drawing/2014/main" id="{00000000-0008-0000-0800-00000ADC9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444"/>
        <a:stretch>
          <a:fillRect/>
        </a:stretch>
      </xdr:blipFill>
      <xdr:spPr bwMode="auto">
        <a:xfrm>
          <a:off x="3244850" y="984250"/>
          <a:ext cx="946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2108200</xdr:colOff>
      <xdr:row>4</xdr:row>
      <xdr:rowOff>152400</xdr:rowOff>
    </xdr:from>
    <xdr:to>
      <xdr:col>1</xdr:col>
      <xdr:colOff>2990850</xdr:colOff>
      <xdr:row>6</xdr:row>
      <xdr:rowOff>476250</xdr:rowOff>
    </xdr:to>
    <xdr:pic>
      <xdr:nvPicPr>
        <xdr:cNvPr id="1041101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BDC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0" y="863600"/>
          <a:ext cx="8826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2216150</xdr:colOff>
      <xdr:row>5</xdr:row>
      <xdr:rowOff>50800</xdr:rowOff>
    </xdr:from>
    <xdr:to>
      <xdr:col>1</xdr:col>
      <xdr:colOff>2222500</xdr:colOff>
      <xdr:row>6</xdr:row>
      <xdr:rowOff>215900</xdr:rowOff>
    </xdr:to>
    <xdr:pic>
      <xdr:nvPicPr>
        <xdr:cNvPr id="10411020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CDC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927100"/>
          <a:ext cx="63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%20Ovied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BSERVATORIOS\ODINA\Datos_Contexto\Oviedo\Oviedo2022\Gr&#225;fico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acionalidades"/>
      <sheetName val="Edad-esp"/>
      <sheetName val="Edad-ext"/>
      <sheetName val="Barrios"/>
      <sheetName val="Barrio_sexo"/>
      <sheetName val="Dist_barrio"/>
      <sheetName val="Continente"/>
    </sheetNames>
    <sheetDataSet>
      <sheetData sheetId="0"/>
      <sheetData sheetId="1">
        <row r="110">
          <cell r="A110" t="str">
            <v>República Dominicana</v>
          </cell>
          <cell r="C110">
            <v>1.0173410404624278E-2</v>
          </cell>
          <cell r="E110">
            <v>2.0618556701030927E-2</v>
          </cell>
          <cell r="G110">
            <v>2.1387283236994219E-2</v>
          </cell>
        </row>
        <row r="111">
          <cell r="A111" t="str">
            <v>China</v>
          </cell>
          <cell r="C111">
            <v>1.1271676300578034E-2</v>
          </cell>
          <cell r="E111">
            <v>2.0831119141247741E-2</v>
          </cell>
          <cell r="G111">
            <v>2.2601156069364161E-2</v>
          </cell>
        </row>
        <row r="112">
          <cell r="A112" t="str">
            <v>Perú</v>
          </cell>
          <cell r="C112">
            <v>1.1156069364161849E-2</v>
          </cell>
          <cell r="E112">
            <v>2.6357742586884898E-2</v>
          </cell>
          <cell r="G112">
            <v>2.5491329479768787E-2</v>
          </cell>
        </row>
        <row r="113">
          <cell r="A113" t="str">
            <v>Ecuador</v>
          </cell>
          <cell r="C113">
            <v>1.4335260115606936E-2</v>
          </cell>
          <cell r="E113">
            <v>2.423211818471676E-2</v>
          </cell>
          <cell r="G113">
            <v>2.7514450867052023E-2</v>
          </cell>
        </row>
        <row r="114">
          <cell r="A114" t="str">
            <v>Senegal</v>
          </cell>
          <cell r="C114">
            <v>2.8554913294797687E-2</v>
          </cell>
          <cell r="E114">
            <v>1.0946965671165905E-2</v>
          </cell>
          <cell r="G114">
            <v>3.4508670520231211E-2</v>
          </cell>
        </row>
        <row r="115">
          <cell r="A115" t="str">
            <v>Italia</v>
          </cell>
          <cell r="C115">
            <v>1.7687861271676302E-2</v>
          </cell>
          <cell r="E115">
            <v>3.1352959931980021E-2</v>
          </cell>
          <cell r="G115">
            <v>3.4739884393063587E-2</v>
          </cell>
        </row>
        <row r="116">
          <cell r="A116" t="str">
            <v>Cuba</v>
          </cell>
          <cell r="C116">
            <v>1.7456647398843932E-2</v>
          </cell>
          <cell r="E116">
            <v>3.3159740673822935E-2</v>
          </cell>
          <cell r="G116">
            <v>3.5491329479768789E-2</v>
          </cell>
        </row>
        <row r="117">
          <cell r="A117" t="str">
            <v>Suiza</v>
          </cell>
          <cell r="C117">
            <v>1.2658959537572255E-2</v>
          </cell>
          <cell r="E117">
            <v>4.2831331703687955E-2</v>
          </cell>
          <cell r="G117">
            <v>3.5953757225433529E-2</v>
          </cell>
        </row>
        <row r="118">
          <cell r="A118" t="str">
            <v>Brasil</v>
          </cell>
          <cell r="C118">
            <v>1.3294797687861272E-2</v>
          </cell>
          <cell r="E118">
            <v>5.3565734934637052E-2</v>
          </cell>
          <cell r="G118">
            <v>4.2427745664739884E-2</v>
          </cell>
        </row>
        <row r="119">
          <cell r="A119" t="str">
            <v>Marruecos</v>
          </cell>
          <cell r="C119">
            <v>3.1098265895953756E-2</v>
          </cell>
          <cell r="E119">
            <v>4.2725050483579552E-2</v>
          </cell>
          <cell r="G119">
            <v>5.4335260115606937E-2</v>
          </cell>
        </row>
        <row r="120">
          <cell r="A120" t="str">
            <v>Paraguay</v>
          </cell>
          <cell r="C120">
            <v>2.1387283236994219E-2</v>
          </cell>
          <cell r="E120">
            <v>7.7691571899245401E-2</v>
          </cell>
          <cell r="G120">
            <v>6.3641618497109823E-2</v>
          </cell>
        </row>
        <row r="121">
          <cell r="A121" t="str">
            <v>Venezuela</v>
          </cell>
          <cell r="C121">
            <v>3.4913294797687865E-2</v>
          </cell>
          <cell r="E121">
            <v>8.9807630991603785E-2</v>
          </cell>
          <cell r="G121">
            <v>8.3757225433526011E-2</v>
          </cell>
        </row>
        <row r="122">
          <cell r="A122" t="str">
            <v>Rumanía</v>
          </cell>
          <cell r="C122">
            <v>5.6647398843930635E-2</v>
          </cell>
          <cell r="E122">
            <v>0.13423318099691783</v>
          </cell>
          <cell r="G122">
            <v>0.12965317919075145</v>
          </cell>
        </row>
        <row r="123">
          <cell r="A123" t="str">
            <v>Colombia</v>
          </cell>
          <cell r="C123">
            <v>5.8612716763005779E-2</v>
          </cell>
          <cell r="E123">
            <v>0.14082261664363907</v>
          </cell>
          <cell r="G123">
            <v>0.13520231213872833</v>
          </cell>
        </row>
      </sheetData>
      <sheetData sheetId="2">
        <row r="2">
          <cell r="A2" t="str">
            <v>0 -  4 años</v>
          </cell>
          <cell r="B2">
            <v>-3020</v>
          </cell>
          <cell r="C2">
            <v>2810</v>
          </cell>
        </row>
        <row r="3">
          <cell r="A3" t="str">
            <v>5 - 9 años</v>
          </cell>
          <cell r="B3">
            <v>-3895</v>
          </cell>
          <cell r="C3">
            <v>3679</v>
          </cell>
        </row>
        <row r="4">
          <cell r="A4" t="str">
            <v>10 - 14 años</v>
          </cell>
          <cell r="B4">
            <v>-4688</v>
          </cell>
          <cell r="C4">
            <v>4498</v>
          </cell>
        </row>
        <row r="5">
          <cell r="A5" t="str">
            <v>15 - 19 años</v>
          </cell>
          <cell r="B5">
            <v>-4516</v>
          </cell>
          <cell r="C5">
            <v>4313</v>
          </cell>
        </row>
        <row r="6">
          <cell r="A6" t="str">
            <v>20- 24 años</v>
          </cell>
          <cell r="B6">
            <v>-4115</v>
          </cell>
          <cell r="C6">
            <v>3897</v>
          </cell>
        </row>
        <row r="7">
          <cell r="A7" t="str">
            <v>25 - 29 años</v>
          </cell>
          <cell r="B7">
            <v>-3888</v>
          </cell>
          <cell r="C7">
            <v>3808</v>
          </cell>
        </row>
        <row r="8">
          <cell r="A8" t="str">
            <v>30 - 34 años</v>
          </cell>
          <cell r="B8">
            <v>-4040</v>
          </cell>
          <cell r="C8">
            <v>4260</v>
          </cell>
        </row>
        <row r="9">
          <cell r="A9" t="str">
            <v>35 - 39 años</v>
          </cell>
          <cell r="B9">
            <v>-5233</v>
          </cell>
          <cell r="C9">
            <v>5509</v>
          </cell>
        </row>
        <row r="10">
          <cell r="A10" t="str">
            <v>40 - 44 años</v>
          </cell>
          <cell r="B10">
            <v>-7028</v>
          </cell>
          <cell r="C10">
            <v>7666</v>
          </cell>
        </row>
        <row r="11">
          <cell r="A11" t="str">
            <v>45 - 49 años</v>
          </cell>
          <cell r="B11">
            <v>-8532</v>
          </cell>
          <cell r="C11">
            <v>9063</v>
          </cell>
        </row>
        <row r="12">
          <cell r="A12" t="str">
            <v>50 - 54 años</v>
          </cell>
          <cell r="B12">
            <v>-7836</v>
          </cell>
          <cell r="C12">
            <v>8535</v>
          </cell>
        </row>
        <row r="13">
          <cell r="A13" t="str">
            <v>55 - 59 años</v>
          </cell>
          <cell r="B13">
            <v>-7399</v>
          </cell>
          <cell r="C13">
            <v>8724</v>
          </cell>
        </row>
        <row r="14">
          <cell r="A14" t="str">
            <v>60 -  64 años</v>
          </cell>
          <cell r="B14">
            <v>-7255</v>
          </cell>
          <cell r="C14">
            <v>8870</v>
          </cell>
        </row>
        <row r="15">
          <cell r="A15" t="str">
            <v>65 - 69 años</v>
          </cell>
          <cell r="B15">
            <v>-6672</v>
          </cell>
          <cell r="C15">
            <v>8419</v>
          </cell>
        </row>
        <row r="16">
          <cell r="A16" t="str">
            <v>70 - 74 años</v>
          </cell>
          <cell r="B16">
            <v>-5481</v>
          </cell>
          <cell r="C16">
            <v>7246</v>
          </cell>
        </row>
        <row r="17">
          <cell r="A17" t="str">
            <v>75 - 79 años</v>
          </cell>
          <cell r="B17">
            <v>-4215</v>
          </cell>
          <cell r="C17">
            <v>6110</v>
          </cell>
        </row>
        <row r="18">
          <cell r="A18" t="str">
            <v>80 - 84 años</v>
          </cell>
          <cell r="B18">
            <v>-2429</v>
          </cell>
          <cell r="C18">
            <v>3728</v>
          </cell>
        </row>
        <row r="19">
          <cell r="A19" t="str">
            <v>85 -  89 años</v>
          </cell>
          <cell r="B19">
            <v>-1739</v>
          </cell>
          <cell r="C19">
            <v>3696</v>
          </cell>
        </row>
        <row r="20">
          <cell r="A20" t="str">
            <v>90 - 94 años</v>
          </cell>
          <cell r="B20">
            <v>-836</v>
          </cell>
          <cell r="C20">
            <v>2194</v>
          </cell>
        </row>
        <row r="21">
          <cell r="A21" t="str">
            <v>95 - 99 años</v>
          </cell>
          <cell r="B21">
            <v>-196</v>
          </cell>
          <cell r="C21">
            <v>680</v>
          </cell>
        </row>
        <row r="22">
          <cell r="A22" t="str">
            <v>100 - 104 años</v>
          </cell>
          <cell r="B22">
            <v>-18</v>
          </cell>
          <cell r="C22">
            <v>104</v>
          </cell>
        </row>
        <row r="23">
          <cell r="A23" t="str">
            <v>105 - 109 años</v>
          </cell>
          <cell r="B23">
            <v>-3</v>
          </cell>
          <cell r="C23">
            <v>12</v>
          </cell>
        </row>
        <row r="24">
          <cell r="A24" t="str">
            <v>110 - 114 años</v>
          </cell>
          <cell r="B24">
            <v>-1</v>
          </cell>
          <cell r="C24">
            <v>3</v>
          </cell>
        </row>
      </sheetData>
      <sheetData sheetId="3">
        <row r="1">
          <cell r="B1">
            <v>-266</v>
          </cell>
          <cell r="C1">
            <v>284</v>
          </cell>
        </row>
        <row r="2">
          <cell r="B2">
            <v>-433</v>
          </cell>
          <cell r="C2">
            <v>365</v>
          </cell>
        </row>
        <row r="3">
          <cell r="B3">
            <v>-370</v>
          </cell>
          <cell r="C3">
            <v>365</v>
          </cell>
        </row>
        <row r="4">
          <cell r="B4">
            <v>-430</v>
          </cell>
          <cell r="C4">
            <v>354</v>
          </cell>
        </row>
        <row r="5">
          <cell r="B5">
            <v>-681</v>
          </cell>
          <cell r="C5">
            <v>758</v>
          </cell>
        </row>
        <row r="6">
          <cell r="B6">
            <v>-905</v>
          </cell>
          <cell r="C6">
            <v>1021</v>
          </cell>
        </row>
        <row r="7">
          <cell r="B7">
            <v>-936</v>
          </cell>
          <cell r="C7">
            <v>1148</v>
          </cell>
        </row>
        <row r="8">
          <cell r="B8">
            <v>-928</v>
          </cell>
          <cell r="C8">
            <v>1162</v>
          </cell>
        </row>
        <row r="9">
          <cell r="B9">
            <v>-845</v>
          </cell>
          <cell r="C9">
            <v>1069</v>
          </cell>
        </row>
        <row r="10">
          <cell r="B10">
            <v>-702</v>
          </cell>
          <cell r="C10">
            <v>840</v>
          </cell>
        </row>
        <row r="11">
          <cell r="B11">
            <v>-508</v>
          </cell>
          <cell r="C11">
            <v>641</v>
          </cell>
        </row>
        <row r="12">
          <cell r="B12">
            <v>-329</v>
          </cell>
          <cell r="C12">
            <v>461</v>
          </cell>
        </row>
        <row r="13">
          <cell r="B13">
            <v>-228</v>
          </cell>
          <cell r="C13">
            <v>379</v>
          </cell>
        </row>
        <row r="14">
          <cell r="B14">
            <v>-162</v>
          </cell>
          <cell r="C14">
            <v>255</v>
          </cell>
        </row>
        <row r="15">
          <cell r="B15">
            <v>-86</v>
          </cell>
          <cell r="C15">
            <v>151</v>
          </cell>
        </row>
        <row r="16">
          <cell r="B16">
            <v>-48</v>
          </cell>
          <cell r="C16">
            <v>85</v>
          </cell>
        </row>
        <row r="17">
          <cell r="B17">
            <v>-21</v>
          </cell>
          <cell r="C17">
            <v>43</v>
          </cell>
        </row>
        <row r="18">
          <cell r="B18">
            <v>-11</v>
          </cell>
          <cell r="C18">
            <v>17</v>
          </cell>
        </row>
        <row r="19">
          <cell r="B19">
            <v>-2</v>
          </cell>
          <cell r="C19">
            <v>6</v>
          </cell>
        </row>
        <row r="20">
          <cell r="B20">
            <v>0</v>
          </cell>
          <cell r="C20">
            <v>3</v>
          </cell>
        </row>
        <row r="21">
          <cell r="B21">
            <v>0</v>
          </cell>
          <cell r="C21">
            <v>2</v>
          </cell>
        </row>
        <row r="22">
          <cell r="B22">
            <v>0</v>
          </cell>
          <cell r="C22">
            <v>0</v>
          </cell>
        </row>
        <row r="23">
          <cell r="B23">
            <v>0</v>
          </cell>
          <cell r="C23">
            <v>0</v>
          </cell>
        </row>
      </sheetData>
      <sheetData sheetId="4">
        <row r="2">
          <cell r="A2" t="str">
            <v>SAN PEDRU DE NORA</v>
          </cell>
          <cell r="B2">
            <v>0</v>
          </cell>
        </row>
        <row r="3">
          <cell r="A3" t="str">
            <v>SANTIANES</v>
          </cell>
          <cell r="B3">
            <v>0</v>
          </cell>
        </row>
        <row r="4">
          <cell r="A4" t="str">
            <v>LA FLORIDA</v>
          </cell>
          <cell r="B4">
            <v>1.4276609305289994E-2</v>
          </cell>
        </row>
        <row r="5">
          <cell r="A5" t="str">
            <v>PANDO</v>
          </cell>
          <cell r="B5">
            <v>1.5037593984962405E-2</v>
          </cell>
        </row>
        <row r="6">
          <cell r="A6" t="str">
            <v>SAMIGUEL</v>
          </cell>
          <cell r="B6">
            <v>1.5479876160990712E-2</v>
          </cell>
        </row>
        <row r="7">
          <cell r="A7" t="str">
            <v>COLLOTO RURAL</v>
          </cell>
          <cell r="B7">
            <v>1.8518518518518517E-2</v>
          </cell>
        </row>
        <row r="8">
          <cell r="A8" t="str">
            <v>OLLONIEGO</v>
          </cell>
          <cell r="B8">
            <v>2.4336283185840708E-2</v>
          </cell>
        </row>
        <row r="9">
          <cell r="A9" t="str">
            <v>SAN ESTEBAN</v>
          </cell>
          <cell r="B9">
            <v>2.5608194622279128E-2</v>
          </cell>
        </row>
        <row r="10">
          <cell r="A10" t="str">
            <v>BENDONES</v>
          </cell>
          <cell r="B10">
            <v>2.7397260273972601E-2</v>
          </cell>
        </row>
        <row r="11">
          <cell r="A11" t="str">
            <v>LIMANES</v>
          </cell>
          <cell r="B11">
            <v>2.9002320185614848E-2</v>
          </cell>
        </row>
        <row r="12">
          <cell r="A12" t="str">
            <v>CERDEÑO RURAL</v>
          </cell>
          <cell r="B12">
            <v>2.976190476190476E-2</v>
          </cell>
        </row>
        <row r="13">
          <cell r="A13" t="str">
            <v>SANTA MARINA DE PIEDRAMUELLE</v>
          </cell>
          <cell r="B13">
            <v>3.1446540880503145E-2</v>
          </cell>
        </row>
        <row r="14">
          <cell r="A14" t="str">
            <v>LAS CALDAS</v>
          </cell>
          <cell r="B14">
            <v>3.1578947368421054E-2</v>
          </cell>
        </row>
        <row r="15">
          <cell r="A15" t="str">
            <v>PEREDA</v>
          </cell>
          <cell r="B15">
            <v>3.2786885245901641E-2</v>
          </cell>
        </row>
        <row r="16">
          <cell r="A16" t="str">
            <v>LORIANA</v>
          </cell>
          <cell r="B16">
            <v>3.3653846153846152E-2</v>
          </cell>
        </row>
        <row r="17">
          <cell r="A17" t="str">
            <v>VILLAPEREZ</v>
          </cell>
          <cell r="B17">
            <v>3.6065573770491806E-2</v>
          </cell>
        </row>
        <row r="18">
          <cell r="A18" t="str">
            <v>CACES</v>
          </cell>
          <cell r="B18">
            <v>3.6630036630036632E-2</v>
          </cell>
        </row>
        <row r="19">
          <cell r="A19" t="str">
            <v>NAVES</v>
          </cell>
          <cell r="B19">
            <v>3.7735849056603772E-2</v>
          </cell>
        </row>
        <row r="20">
          <cell r="A20" t="str">
            <v>MONTE CERRADO</v>
          </cell>
          <cell r="B20">
            <v>3.8358974358974361E-2</v>
          </cell>
        </row>
        <row r="21">
          <cell r="A21" t="str">
            <v>NARANCO-OESTE RURAL</v>
          </cell>
          <cell r="B21">
            <v>3.864734299516908E-2</v>
          </cell>
        </row>
        <row r="22">
          <cell r="A22" t="str">
            <v>LA MANJOYA</v>
          </cell>
          <cell r="B22">
            <v>3.9094650205761319E-2</v>
          </cell>
        </row>
        <row r="23">
          <cell r="A23" t="str">
            <v>CERDEÑO URBANO</v>
          </cell>
          <cell r="B23">
            <v>4.1631265930331354E-2</v>
          </cell>
        </row>
        <row r="24">
          <cell r="A24" t="str">
            <v>SAN CLAUDIO-URBANO</v>
          </cell>
          <cell r="B24">
            <v>4.244762954796031E-2</v>
          </cell>
        </row>
        <row r="25">
          <cell r="A25" t="str">
            <v>BRAÑES</v>
          </cell>
          <cell r="B25">
            <v>4.49438202247191E-2</v>
          </cell>
        </row>
        <row r="26">
          <cell r="A26" t="str">
            <v>CENTRO-OESTE</v>
          </cell>
          <cell r="B26">
            <v>4.5729578775890158E-2</v>
          </cell>
        </row>
        <row r="27">
          <cell r="A27" t="str">
            <v>COLLOTO URBANO</v>
          </cell>
          <cell r="B27">
            <v>4.6844502277163302E-2</v>
          </cell>
        </row>
        <row r="28">
          <cell r="A28" t="str">
            <v>TUDELA DE AGÜERIA</v>
          </cell>
          <cell r="B28">
            <v>4.8359240069084632E-2</v>
          </cell>
        </row>
        <row r="29">
          <cell r="A29" t="str">
            <v>SOGRANDIO</v>
          </cell>
          <cell r="B29">
            <v>4.878048780487805E-2</v>
          </cell>
        </row>
        <row r="30">
          <cell r="A30" t="str">
            <v>LA CORREDORIA</v>
          </cell>
          <cell r="B30">
            <v>4.8786730828299374E-2</v>
          </cell>
        </row>
        <row r="31">
          <cell r="A31" t="str">
            <v>NARANCO MONUMENTOS</v>
          </cell>
          <cell r="B31">
            <v>0.05</v>
          </cell>
        </row>
        <row r="32">
          <cell r="A32" t="str">
            <v>LATORES</v>
          </cell>
          <cell r="B32">
            <v>5.0156739811912224E-2</v>
          </cell>
        </row>
        <row r="33">
          <cell r="A33" t="str">
            <v>CENTRO-SUR</v>
          </cell>
          <cell r="B33">
            <v>5.1114581854323445E-2</v>
          </cell>
        </row>
        <row r="34">
          <cell r="A34" t="str">
            <v>OLIVARES</v>
          </cell>
          <cell r="B34">
            <v>5.1926845199216198E-2</v>
          </cell>
        </row>
        <row r="35">
          <cell r="A35" t="str">
            <v>OTERO</v>
          </cell>
          <cell r="B35">
            <v>5.2533904354032837E-2</v>
          </cell>
        </row>
        <row r="36">
          <cell r="A36" t="str">
            <v>PARQUE INVIERNO</v>
          </cell>
          <cell r="B36">
            <v>5.3082191780821915E-2</v>
          </cell>
        </row>
        <row r="37">
          <cell r="A37" t="str">
            <v>PONTÓN DE VAQUEROS</v>
          </cell>
          <cell r="B37">
            <v>5.6916177992411179E-2</v>
          </cell>
        </row>
        <row r="38">
          <cell r="A38" t="str">
            <v>CENTRO-ESTE</v>
          </cell>
          <cell r="B38">
            <v>5.923694779116466E-2</v>
          </cell>
        </row>
        <row r="39">
          <cell r="A39" t="str">
            <v>VEGUÍN</v>
          </cell>
          <cell r="B39">
            <v>6.1032863849765258E-2</v>
          </cell>
        </row>
        <row r="40">
          <cell r="A40" t="str">
            <v>LA MONXINA-LA FUERZA</v>
          </cell>
          <cell r="B40">
            <v>6.1224489795918366E-2</v>
          </cell>
        </row>
        <row r="41">
          <cell r="A41" t="str">
            <v>TRUBIA</v>
          </cell>
          <cell r="B41">
            <v>6.1922868006518195E-2</v>
          </cell>
        </row>
        <row r="42">
          <cell r="A42" t="str">
            <v>PUERTO</v>
          </cell>
          <cell r="B42">
            <v>6.2827225130890049E-2</v>
          </cell>
        </row>
        <row r="43">
          <cell r="A43" t="str">
            <v>MANZANEDA</v>
          </cell>
          <cell r="B43">
            <v>7.0422535211267609E-2</v>
          </cell>
        </row>
        <row r="44">
          <cell r="A44" t="str">
            <v>LAS CAMPAS</v>
          </cell>
          <cell r="B44">
            <v>7.108478341355054E-2</v>
          </cell>
        </row>
        <row r="45">
          <cell r="A45" t="str">
            <v>TENDERINA-FOZANELDI</v>
          </cell>
          <cell r="B45">
            <v>7.6454293628808859E-2</v>
          </cell>
        </row>
        <row r="46">
          <cell r="A46" t="str">
            <v>SAN CLAUDIO RURALl</v>
          </cell>
          <cell r="B46">
            <v>7.9069767441860464E-2</v>
          </cell>
        </row>
        <row r="47">
          <cell r="A47" t="str">
            <v>TOTAL</v>
          </cell>
          <cell r="B47">
            <v>7.9299960120829308E-2</v>
          </cell>
        </row>
        <row r="48">
          <cell r="A48" t="str">
            <v>PANDO-OVIEDO</v>
          </cell>
          <cell r="B48">
            <v>8.0814312152991979E-2</v>
          </cell>
        </row>
        <row r="49">
          <cell r="A49" t="str">
            <v>GODOS</v>
          </cell>
          <cell r="B49">
            <v>8.1904761904761911E-2</v>
          </cell>
        </row>
        <row r="50">
          <cell r="A50" t="str">
            <v>CIUDAD NARANCO</v>
          </cell>
          <cell r="B50">
            <v>9.383907037930278E-2</v>
          </cell>
        </row>
        <row r="51">
          <cell r="A51" t="str">
            <v>BUENAVISTA</v>
          </cell>
          <cell r="B51">
            <v>9.5867167616046536E-2</v>
          </cell>
        </row>
        <row r="52">
          <cell r="A52" t="str">
            <v>PINTORIA</v>
          </cell>
          <cell r="B52">
            <v>9.7560975609756101E-2</v>
          </cell>
        </row>
        <row r="53">
          <cell r="A53" t="str">
            <v>TEATINOS</v>
          </cell>
          <cell r="B53">
            <v>9.7588297311544545E-2</v>
          </cell>
        </row>
        <row r="54">
          <cell r="A54" t="str">
            <v>ANTIGUO</v>
          </cell>
          <cell r="B54">
            <v>9.9684542586750788E-2</v>
          </cell>
        </row>
        <row r="55">
          <cell r="A55" t="str">
            <v>EL CRISTO</v>
          </cell>
          <cell r="B55">
            <v>0.10045045045045045</v>
          </cell>
        </row>
        <row r="56">
          <cell r="A56" t="str">
            <v>NARANCO-ESTE</v>
          </cell>
          <cell r="B56">
            <v>0.10104986876640421</v>
          </cell>
        </row>
        <row r="57">
          <cell r="A57" t="str">
            <v>CENTRO-NORTE</v>
          </cell>
          <cell r="B57">
            <v>0.10657660193263908</v>
          </cell>
        </row>
        <row r="58">
          <cell r="A58" t="str">
            <v>SAN LÁZARO</v>
          </cell>
          <cell r="B58">
            <v>0.1070387338608913</v>
          </cell>
        </row>
        <row r="59">
          <cell r="A59" t="str">
            <v>VALLOBÍN</v>
          </cell>
          <cell r="B59">
            <v>0.1142640938327658</v>
          </cell>
        </row>
        <row r="60">
          <cell r="A60" t="str">
            <v>PUMARÍN</v>
          </cell>
          <cell r="B60">
            <v>0.12023274935171716</v>
          </cell>
        </row>
        <row r="61">
          <cell r="A61" t="str">
            <v>LA ARGAÑOSA</v>
          </cell>
          <cell r="B61">
            <v>0.12053846153846154</v>
          </cell>
        </row>
        <row r="62">
          <cell r="A62" t="str">
            <v>VENTANIELLES</v>
          </cell>
          <cell r="B62">
            <v>0.12129221732745962</v>
          </cell>
        </row>
        <row r="63">
          <cell r="A63" t="str">
            <v>LA ERIA</v>
          </cell>
          <cell r="B63">
            <v>0.12553418803418803</v>
          </cell>
        </row>
        <row r="64">
          <cell r="A64" t="str">
            <v>UDRIÓN</v>
          </cell>
          <cell r="B64">
            <v>0.17721518987341772</v>
          </cell>
        </row>
      </sheetData>
      <sheetData sheetId="5">
        <row r="2">
          <cell r="A2" t="str">
            <v>SAN PEDRU DE NORA</v>
          </cell>
          <cell r="B2">
            <v>0</v>
          </cell>
          <cell r="C2">
            <v>0</v>
          </cell>
        </row>
        <row r="3">
          <cell r="A3" t="str">
            <v>SANTIANES</v>
          </cell>
          <cell r="B3">
            <v>0</v>
          </cell>
          <cell r="C3">
            <v>0</v>
          </cell>
        </row>
        <row r="4">
          <cell r="A4" t="str">
            <v>LA FLORIDA</v>
          </cell>
          <cell r="B4">
            <v>1.6498137307078234E-2</v>
          </cell>
          <cell r="C4">
            <v>1.2233912405187179E-2</v>
          </cell>
        </row>
        <row r="5">
          <cell r="A5" t="str">
            <v>PANDO</v>
          </cell>
          <cell r="B5">
            <v>0</v>
          </cell>
          <cell r="C5">
            <v>2.8169014084507043E-2</v>
          </cell>
        </row>
        <row r="6">
          <cell r="A6" t="str">
            <v>SAMIGUEL</v>
          </cell>
          <cell r="B6">
            <v>6.5789473684210523E-3</v>
          </cell>
          <cell r="C6">
            <v>2.3391812865497075E-2</v>
          </cell>
        </row>
        <row r="7">
          <cell r="A7" t="str">
            <v>COLLOTO RURAL</v>
          </cell>
          <cell r="B7">
            <v>1.3157894736842105E-2</v>
          </cell>
          <cell r="C7">
            <v>2.3255813953488372E-2</v>
          </cell>
        </row>
        <row r="8">
          <cell r="A8" t="str">
            <v>OLLONIEGO</v>
          </cell>
          <cell r="B8">
            <v>2.7088036117381489E-2</v>
          </cell>
          <cell r="C8">
            <v>2.1691973969631236E-2</v>
          </cell>
        </row>
        <row r="9">
          <cell r="A9" t="str">
            <v>SAN ESTEBAN</v>
          </cell>
          <cell r="B9">
            <v>1.8867924528301886E-2</v>
          </cell>
          <cell r="C9">
            <v>3.1707317073170732E-2</v>
          </cell>
        </row>
        <row r="10">
          <cell r="A10" t="str">
            <v>BENDONES</v>
          </cell>
          <cell r="B10">
            <v>1.8867924528301886E-2</v>
          </cell>
          <cell r="C10">
            <v>3.5398230088495575E-2</v>
          </cell>
        </row>
        <row r="11">
          <cell r="A11" t="str">
            <v>LIMANES</v>
          </cell>
          <cell r="B11">
            <v>2.8103044496487119E-2</v>
          </cell>
          <cell r="C11">
            <v>2.9885057471264367E-2</v>
          </cell>
        </row>
        <row r="12">
          <cell r="A12" t="str">
            <v>CERDEÑO RURAL</v>
          </cell>
          <cell r="B12">
            <v>1.2195121951219513E-2</v>
          </cell>
          <cell r="C12">
            <v>4.6511627906976744E-2</v>
          </cell>
        </row>
        <row r="13">
          <cell r="A13" t="str">
            <v>SANTA MARINA DE PIEDRAMUELLE</v>
          </cell>
          <cell r="B13">
            <v>3.5714285714285712E-2</v>
          </cell>
          <cell r="C13">
            <v>2.766798418972332E-2</v>
          </cell>
        </row>
        <row r="14">
          <cell r="A14" t="str">
            <v>LAS CALDAS</v>
          </cell>
          <cell r="B14">
            <v>1.6759776536312849E-2</v>
          </cell>
          <cell r="C14">
            <v>4.4776119402985072E-2</v>
          </cell>
        </row>
        <row r="15">
          <cell r="A15" t="str">
            <v>PEREDA</v>
          </cell>
          <cell r="B15">
            <v>1.0752688172043012E-2</v>
          </cell>
          <cell r="C15">
            <v>5.5555555555555552E-2</v>
          </cell>
        </row>
        <row r="16">
          <cell r="A16" t="str">
            <v>LORIANA</v>
          </cell>
          <cell r="B16">
            <v>3.7735849056603772E-2</v>
          </cell>
          <cell r="C16">
            <v>2.9411764705882353E-2</v>
          </cell>
        </row>
        <row r="17">
          <cell r="A17" t="str">
            <v>VILLAPEREZ</v>
          </cell>
          <cell r="B17">
            <v>3.1446540880503145E-2</v>
          </cell>
          <cell r="C17">
            <v>4.1095890410958902E-2</v>
          </cell>
        </row>
        <row r="18">
          <cell r="A18" t="str">
            <v>CACES</v>
          </cell>
          <cell r="B18">
            <v>4.3478260869565216E-2</v>
          </cell>
          <cell r="C18">
            <v>2.9629629629629631E-2</v>
          </cell>
        </row>
        <row r="19">
          <cell r="A19" t="str">
            <v>NAVES</v>
          </cell>
          <cell r="B19">
            <v>3.5714285714285712E-2</v>
          </cell>
          <cell r="C19">
            <v>0.04</v>
          </cell>
        </row>
        <row r="20">
          <cell r="A20" t="str">
            <v>MONTE CERRADO</v>
          </cell>
          <cell r="B20">
            <v>3.3824804856895055E-2</v>
          </cell>
          <cell r="C20">
            <v>4.2428960685091478E-2</v>
          </cell>
        </row>
        <row r="21">
          <cell r="A21" t="str">
            <v>NARANCO-OESTE RURAL</v>
          </cell>
          <cell r="B21">
            <v>1.0101010101010102E-2</v>
          </cell>
          <cell r="C21">
            <v>6.4814814814814811E-2</v>
          </cell>
        </row>
        <row r="22">
          <cell r="A22" t="str">
            <v>LA MANJOYA</v>
          </cell>
          <cell r="B22">
            <v>4.1724617524339362E-2</v>
          </cell>
          <cell r="C22">
            <v>3.6535859269282815E-2</v>
          </cell>
        </row>
        <row r="23">
          <cell r="A23" t="str">
            <v>CERDEÑO URBANO</v>
          </cell>
          <cell r="B23">
            <v>5.2810902896081771E-2</v>
          </cell>
          <cell r="C23">
            <v>3.0508474576271188E-2</v>
          </cell>
        </row>
        <row r="24">
          <cell r="A24" t="str">
            <v>SAN CLAUDIO-URBANO</v>
          </cell>
          <cell r="B24">
            <v>3.255813953488372E-2</v>
          </cell>
          <cell r="C24">
            <v>5.1362683438155136E-2</v>
          </cell>
        </row>
        <row r="25">
          <cell r="A25" t="str">
            <v>BRAÑES</v>
          </cell>
          <cell r="B25">
            <v>3.7735849056603772E-2</v>
          </cell>
          <cell r="C25">
            <v>5.5555555555555552E-2</v>
          </cell>
        </row>
        <row r="26">
          <cell r="A26" t="str">
            <v>CENTRO-OESTE</v>
          </cell>
          <cell r="B26">
            <v>4.3580375782881001E-2</v>
          </cell>
          <cell r="C26">
            <v>4.745905081898362E-2</v>
          </cell>
        </row>
        <row r="27">
          <cell r="A27" t="str">
            <v>COLLOTO URBANO</v>
          </cell>
          <cell r="B27">
            <v>4.38957475994513E-2</v>
          </cell>
          <cell r="C27">
            <v>4.9504950495049507E-2</v>
          </cell>
        </row>
        <row r="28">
          <cell r="A28" t="str">
            <v>TUDELA DE AGÜERIA</v>
          </cell>
          <cell r="B28">
            <v>3.7288135593220341E-2</v>
          </cell>
          <cell r="C28">
            <v>5.9859154929577461E-2</v>
          </cell>
        </row>
        <row r="29">
          <cell r="A29" t="str">
            <v>SOGRANDIO</v>
          </cell>
          <cell r="B29">
            <v>3.4482758620689655E-2</v>
          </cell>
          <cell r="C29">
            <v>6.1538461538461542E-2</v>
          </cell>
        </row>
        <row r="30">
          <cell r="A30" t="str">
            <v>LA CORREDORIA</v>
          </cell>
          <cell r="B30">
            <v>4.4525313068607512E-2</v>
          </cell>
          <cell r="C30">
            <v>5.2693553135119225E-2</v>
          </cell>
        </row>
        <row r="31">
          <cell r="A31" t="str">
            <v>NARANCO MONUMENTOS</v>
          </cell>
          <cell r="B31">
            <v>1.8518518518518517E-2</v>
          </cell>
          <cell r="C31">
            <v>8.6956521739130432E-2</v>
          </cell>
        </row>
        <row r="32">
          <cell r="A32" t="str">
            <v>LATORES</v>
          </cell>
          <cell r="B32">
            <v>5.1446945337620578E-2</v>
          </cell>
          <cell r="C32">
            <v>4.8929663608562692E-2</v>
          </cell>
        </row>
        <row r="33">
          <cell r="A33" t="str">
            <v>CENTRO-SUR</v>
          </cell>
          <cell r="B33">
            <v>5.1569506726457402E-2</v>
          </cell>
          <cell r="C33">
            <v>5.075235909206835E-2</v>
          </cell>
        </row>
        <row r="34">
          <cell r="A34" t="str">
            <v>OLIVARES</v>
          </cell>
          <cell r="B34">
            <v>4.4581618655692733E-2</v>
          </cell>
          <cell r="C34">
            <v>5.8603491271820449E-2</v>
          </cell>
        </row>
        <row r="35">
          <cell r="A35" t="str">
            <v>OTERO</v>
          </cell>
          <cell r="B35">
            <v>5.4579093432007397E-2</v>
          </cell>
          <cell r="C35">
            <v>5.0770866560340244E-2</v>
          </cell>
        </row>
        <row r="36">
          <cell r="A36" t="str">
            <v>PARQUE INVIERNO</v>
          </cell>
          <cell r="B36">
            <v>4.8901098901098901E-2</v>
          </cell>
          <cell r="C36">
            <v>5.6437389770723101E-2</v>
          </cell>
        </row>
        <row r="37">
          <cell r="A37" t="str">
            <v>PONTÓN DE VAQUEROS</v>
          </cell>
          <cell r="B37">
            <v>4.5845272206303724E-2</v>
          </cell>
          <cell r="C37">
            <v>6.7198935462408516E-2</v>
          </cell>
        </row>
        <row r="38">
          <cell r="A38" t="str">
            <v>CENTRO-ESTE</v>
          </cell>
          <cell r="B38">
            <v>5.7400722021660647E-2</v>
          </cell>
          <cell r="C38">
            <v>6.0823456019962571E-2</v>
          </cell>
        </row>
        <row r="39">
          <cell r="A39" t="str">
            <v>VEGUÍN</v>
          </cell>
          <cell r="B39">
            <v>5.8419243986254296E-2</v>
          </cell>
          <cell r="C39">
            <v>6.3218390804597707E-2</v>
          </cell>
        </row>
        <row r="40">
          <cell r="A40" t="str">
            <v>LA MONXINA-LA FUERZA</v>
          </cell>
          <cell r="B40">
            <v>4.9043062200956937E-2</v>
          </cell>
          <cell r="C40">
            <v>7.2198275862068964E-2</v>
          </cell>
        </row>
        <row r="41">
          <cell r="A41" t="str">
            <v>TRUBIA</v>
          </cell>
          <cell r="B41">
            <v>4.856512141280353E-2</v>
          </cell>
          <cell r="C41">
            <v>7.4866310160427801E-2</v>
          </cell>
        </row>
        <row r="42">
          <cell r="A42" t="str">
            <v>PUERTO</v>
          </cell>
          <cell r="B42">
            <v>6.1224489795918366E-2</v>
          </cell>
          <cell r="C42">
            <v>6.4516129032258063E-2</v>
          </cell>
        </row>
        <row r="43">
          <cell r="A43" t="str">
            <v>MANZANEDA</v>
          </cell>
          <cell r="B43">
            <v>8.8495575221238937E-2</v>
          </cell>
          <cell r="C43">
            <v>0.05</v>
          </cell>
        </row>
        <row r="44">
          <cell r="A44" t="str">
            <v>LAS CAMPAS</v>
          </cell>
          <cell r="B44">
            <v>5.9008654602675056E-2</v>
          </cell>
          <cell r="C44">
            <v>8.1818181818181818E-2</v>
          </cell>
        </row>
        <row r="45">
          <cell r="A45" t="str">
            <v>TENDERINA-FOZANELDI</v>
          </cell>
          <cell r="B45">
            <v>8.048698004734528E-2</v>
          </cell>
          <cell r="C45">
            <v>7.2905817586668656E-2</v>
          </cell>
        </row>
        <row r="46">
          <cell r="A46" t="str">
            <v>SAN CLAUDIO RURALl</v>
          </cell>
          <cell r="B46">
            <v>7.6732673267326731E-2</v>
          </cell>
          <cell r="C46">
            <v>8.1140350877192985E-2</v>
          </cell>
        </row>
        <row r="47">
          <cell r="A47" t="str">
            <v>TOTAL</v>
          </cell>
          <cell r="B47">
            <v>7.8185997661653087E-2</v>
          </cell>
          <cell r="C47">
            <v>8.025897145001834E-2</v>
          </cell>
        </row>
        <row r="48">
          <cell r="A48" t="str">
            <v>PANDO-OVIEDO</v>
          </cell>
          <cell r="B48">
            <v>8.1736909323116225E-2</v>
          </cell>
          <cell r="C48">
            <v>7.995226730310262E-2</v>
          </cell>
        </row>
        <row r="49">
          <cell r="A49" t="str">
            <v>GODOS</v>
          </cell>
          <cell r="B49">
            <v>8.3682008368200833E-2</v>
          </cell>
          <cell r="C49">
            <v>8.0419580419580416E-2</v>
          </cell>
        </row>
        <row r="50">
          <cell r="A50" t="str">
            <v>CIUDAD NARANCO</v>
          </cell>
          <cell r="B50">
            <v>9.20600187558612E-2</v>
          </cell>
          <cell r="C50">
            <v>9.5401509951956079E-2</v>
          </cell>
        </row>
        <row r="51">
          <cell r="A51" t="str">
            <v>BUENAVISTA</v>
          </cell>
          <cell r="B51">
            <v>9.5785440613026823E-2</v>
          </cell>
          <cell r="C51">
            <v>9.5932129649771589E-2</v>
          </cell>
        </row>
        <row r="52">
          <cell r="A52" t="str">
            <v>PINTORIA</v>
          </cell>
          <cell r="B52">
            <v>9.0909090909090912E-2</v>
          </cell>
          <cell r="C52">
            <v>0.10526315789473684</v>
          </cell>
        </row>
        <row r="53">
          <cell r="A53" t="str">
            <v>TEATINOS</v>
          </cell>
          <cell r="B53">
            <v>9.7574574853638144E-2</v>
          </cell>
          <cell r="C53">
            <v>9.7600599850037495E-2</v>
          </cell>
        </row>
        <row r="54">
          <cell r="A54" t="str">
            <v>ANTIGUO</v>
          </cell>
          <cell r="B54">
            <v>9.6376811594202902E-2</v>
          </cell>
          <cell r="C54">
            <v>0.10223463687150838</v>
          </cell>
        </row>
        <row r="55">
          <cell r="A55" t="str">
            <v>EL CRISTO</v>
          </cell>
          <cell r="B55">
            <v>8.9983579638752059E-2</v>
          </cell>
          <cell r="C55">
            <v>0.10926694329183956</v>
          </cell>
        </row>
        <row r="56">
          <cell r="A56" t="str">
            <v>NARANCO-ESTE</v>
          </cell>
          <cell r="B56">
            <v>0.15915119363395225</v>
          </cell>
          <cell r="C56">
            <v>4.4155844155844157E-2</v>
          </cell>
        </row>
        <row r="57">
          <cell r="A57" t="str">
            <v>CENTRO-NORTE</v>
          </cell>
          <cell r="B57">
            <v>0.1150173611111111</v>
          </cell>
          <cell r="C57">
            <v>0.10014873574615767</v>
          </cell>
        </row>
        <row r="58">
          <cell r="A58" t="str">
            <v>SAN LÁZARO</v>
          </cell>
          <cell r="B58">
            <v>0.11092715231788079</v>
          </cell>
          <cell r="C58">
            <v>0.10310142497904443</v>
          </cell>
        </row>
        <row r="59">
          <cell r="A59" t="str">
            <v>VALLOBÍN</v>
          </cell>
          <cell r="B59">
            <v>0.11183382291229542</v>
          </cell>
          <cell r="C59">
            <v>0.11625904236996211</v>
          </cell>
        </row>
        <row r="60">
          <cell r="A60" t="str">
            <v>PUMARÍN</v>
          </cell>
          <cell r="B60">
            <v>0.12537018756169793</v>
          </cell>
          <cell r="C60">
            <v>0.11605504587155964</v>
          </cell>
        </row>
        <row r="61">
          <cell r="A61" t="str">
            <v>LA ARGAÑOSA</v>
          </cell>
          <cell r="B61">
            <v>0.12298456260720411</v>
          </cell>
          <cell r="C61">
            <v>0.11854951185495119</v>
          </cell>
        </row>
        <row r="62">
          <cell r="A62" t="str">
            <v>VENTANIELLES</v>
          </cell>
          <cell r="B62">
            <v>0.12696882031501125</v>
          </cell>
          <cell r="C62">
            <v>0.11651797783184645</v>
          </cell>
        </row>
        <row r="63">
          <cell r="A63" t="str">
            <v>LA ERIA</v>
          </cell>
          <cell r="B63">
            <v>0.11312217194570136</v>
          </cell>
          <cell r="C63">
            <v>0.13663967611336034</v>
          </cell>
        </row>
        <row r="64">
          <cell r="A64" t="str">
            <v>UDRIÓN</v>
          </cell>
          <cell r="B64">
            <v>0.17948717948717949</v>
          </cell>
          <cell r="C64">
            <v>0.17499999999999999</v>
          </cell>
        </row>
      </sheetData>
      <sheetData sheetId="6">
        <row r="49">
          <cell r="A49" t="str">
            <v>CENTRO-ESTE</v>
          </cell>
          <cell r="B49">
            <v>2.046242774566474E-2</v>
          </cell>
          <cell r="C49">
            <v>2.0149537447725258E-2</v>
          </cell>
          <cell r="D49">
            <v>2.0724837921139334E-2</v>
          </cell>
        </row>
        <row r="50">
          <cell r="A50" t="str">
            <v>CENTRO-SUR</v>
          </cell>
          <cell r="B50">
            <v>2.0809248554913295E-2</v>
          </cell>
          <cell r="C50">
            <v>2.0402990748954505E-2</v>
          </cell>
          <cell r="D50">
            <v>2.1149962801572962E-2</v>
          </cell>
        </row>
        <row r="51">
          <cell r="A51" t="str">
            <v>OTERO</v>
          </cell>
          <cell r="B51">
            <v>2.1271676300578034E-2</v>
          </cell>
          <cell r="C51">
            <v>2.2430617158788493E-2</v>
          </cell>
          <cell r="D51">
            <v>2.0299713040705707E-2</v>
          </cell>
        </row>
        <row r="52">
          <cell r="A52" t="str">
            <v>CENTRO-OESTE</v>
          </cell>
          <cell r="B52">
            <v>2.2716763005780346E-2</v>
          </cell>
          <cell r="C52">
            <v>2.116335065264225E-2</v>
          </cell>
          <cell r="D52">
            <v>2.4019555744499946E-2</v>
          </cell>
        </row>
        <row r="53">
          <cell r="A53" t="str">
            <v>EL CRISTO</v>
          </cell>
          <cell r="B53">
            <v>3.8670520231213874E-2</v>
          </cell>
          <cell r="C53">
            <v>3.4723102268407045E-2</v>
          </cell>
          <cell r="D53">
            <v>4.1981081942820707E-2</v>
          </cell>
        </row>
        <row r="54">
          <cell r="A54" t="str">
            <v>BUENAVISTA</v>
          </cell>
          <cell r="B54">
            <v>4.5722543352601154E-2</v>
          </cell>
          <cell r="C54">
            <v>4.4354327715118491E-2</v>
          </cell>
          <cell r="D54">
            <v>4.6870018067807419E-2</v>
          </cell>
        </row>
        <row r="55">
          <cell r="A55" t="str">
            <v>VENTANIELLES</v>
          </cell>
          <cell r="B55">
            <v>4.774566473988439E-2</v>
          </cell>
          <cell r="C55">
            <v>5.0057026992776581E-2</v>
          </cell>
          <cell r="D55">
            <v>4.5807205866723349E-2</v>
          </cell>
        </row>
        <row r="56">
          <cell r="A56" t="str">
            <v>LA CORREDORIA</v>
          </cell>
          <cell r="B56">
            <v>5.5086705202312139E-2</v>
          </cell>
          <cell r="C56">
            <v>5.2718286655683691E-2</v>
          </cell>
          <cell r="D56">
            <v>5.7073015198214477E-2</v>
          </cell>
        </row>
        <row r="57">
          <cell r="A57" t="str">
            <v>TENDERINA-FOZANELDI</v>
          </cell>
          <cell r="B57">
            <v>5.5838150289017341E-2</v>
          </cell>
          <cell r="C57">
            <v>6.0321885692561146E-2</v>
          </cell>
          <cell r="D57">
            <v>5.2077797853119355E-2</v>
          </cell>
        </row>
        <row r="58">
          <cell r="A58" t="str">
            <v>CENTRO-NORTE</v>
          </cell>
          <cell r="B58">
            <v>6.5664739884393059E-2</v>
          </cell>
          <cell r="C58">
            <v>6.7165124825750849E-2</v>
          </cell>
          <cell r="D58">
            <v>6.4406419385694552E-2</v>
          </cell>
        </row>
        <row r="59">
          <cell r="A59" t="str">
            <v>VALLOBÍN</v>
          </cell>
          <cell r="B59">
            <v>6.9826589595375729E-2</v>
          </cell>
          <cell r="C59">
            <v>6.7545304777594725E-2</v>
          </cell>
          <cell r="D59">
            <v>7.1739823573174613E-2</v>
          </cell>
        </row>
        <row r="60">
          <cell r="A60" t="str">
            <v>CIUDAD NARANCO</v>
          </cell>
          <cell r="B60">
            <v>7.4219653179190756E-2</v>
          </cell>
          <cell r="C60">
            <v>7.4641997212013686E-2</v>
          </cell>
          <cell r="D60">
            <v>7.3865447975342752E-2</v>
          </cell>
        </row>
        <row r="61">
          <cell r="A61" t="str">
            <v>TEATINOS</v>
          </cell>
          <cell r="B61">
            <v>8.560693641618497E-2</v>
          </cell>
          <cell r="C61">
            <v>8.8708655430236982E-2</v>
          </cell>
          <cell r="D61">
            <v>8.3005632904665741E-2</v>
          </cell>
        </row>
        <row r="62">
          <cell r="A62" t="str">
            <v>LA ARGAÑOSA</v>
          </cell>
          <cell r="B62">
            <v>9.0578034682080921E-2</v>
          </cell>
          <cell r="C62">
            <v>9.0863008490685584E-2</v>
          </cell>
          <cell r="D62">
            <v>9.0339037092145816E-2</v>
          </cell>
        </row>
        <row r="63">
          <cell r="A63" t="str">
            <v>PUMARÍN</v>
          </cell>
          <cell r="B63">
            <v>0.10988439306358382</v>
          </cell>
          <cell r="C63">
            <v>0.11265999239640097</v>
          </cell>
          <cell r="D63">
            <v>0.10755659474970773</v>
          </cell>
        </row>
      </sheetData>
      <sheetData sheetId="7">
        <row r="3">
          <cell r="A3" t="str">
            <v>UNIÓN EUROPEA</v>
          </cell>
          <cell r="B3">
            <v>1847</v>
          </cell>
          <cell r="C3">
            <v>2153</v>
          </cell>
          <cell r="D3">
            <v>4000</v>
          </cell>
        </row>
        <row r="4">
          <cell r="A4" t="str">
            <v>EUROPA NO COMUNITARIA</v>
          </cell>
          <cell r="B4">
            <v>502</v>
          </cell>
          <cell r="C4">
            <v>714</v>
          </cell>
          <cell r="D4">
            <v>1216</v>
          </cell>
        </row>
        <row r="5">
          <cell r="A5" t="str">
            <v>AMÉRICA</v>
          </cell>
          <cell r="B5">
            <v>3799</v>
          </cell>
          <cell r="C5">
            <v>5325</v>
          </cell>
          <cell r="D5">
            <v>9124</v>
          </cell>
        </row>
        <row r="6">
          <cell r="A6" t="str">
            <v>ÁFRICA</v>
          </cell>
          <cell r="B6">
            <v>1319</v>
          </cell>
          <cell r="C6">
            <v>799</v>
          </cell>
          <cell r="D6">
            <v>2118</v>
          </cell>
        </row>
        <row r="7">
          <cell r="A7" t="str">
            <v>ASIA</v>
          </cell>
          <cell r="B7">
            <v>389</v>
          </cell>
          <cell r="C7">
            <v>370</v>
          </cell>
          <cell r="D7">
            <v>759</v>
          </cell>
        </row>
        <row r="8">
          <cell r="A8" t="str">
            <v>OCEANÍA</v>
          </cell>
          <cell r="B8">
            <v>11</v>
          </cell>
          <cell r="C8">
            <v>2</v>
          </cell>
          <cell r="D8">
            <v>13</v>
          </cell>
        </row>
        <row r="9">
          <cell r="A9" t="str">
            <v>APÁTRIDA</v>
          </cell>
          <cell r="B9">
            <v>24</v>
          </cell>
          <cell r="C9">
            <v>46</v>
          </cell>
          <cell r="D9">
            <v>70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exo"/>
      <sheetName val="Pirámide_esp"/>
      <sheetName val="Pirámide_extr"/>
      <sheetName val="Gráfico3"/>
      <sheetName val="Gráfico4"/>
      <sheetName val="Gráfico6"/>
      <sheetName val="Continentes"/>
      <sheetName val="Continentes_H"/>
      <sheetName val="Continentes_M"/>
    </sheetNames>
    <sheetDataSet>
      <sheetData sheetId="0">
        <row r="113">
          <cell r="A113" t="str">
            <v>ARGENTINA</v>
          </cell>
        </row>
      </sheetData>
      <sheetData sheetId="1">
        <row r="113">
          <cell r="A113" t="str">
            <v>ARGENTINA</v>
          </cell>
        </row>
      </sheetData>
      <sheetData sheetId="2">
        <row r="2">
          <cell r="A2" t="str">
            <v>0 -  4 años</v>
          </cell>
        </row>
      </sheetData>
      <sheetData sheetId="3">
        <row r="2">
          <cell r="A2" t="str">
            <v>0 -  4 años</v>
          </cell>
        </row>
        <row r="3">
          <cell r="A3" t="str">
            <v>5 - 9 años</v>
          </cell>
        </row>
        <row r="4">
          <cell r="A4" t="str">
            <v>10 - 14 años</v>
          </cell>
        </row>
        <row r="5">
          <cell r="A5" t="str">
            <v>15 - 19 años</v>
          </cell>
        </row>
        <row r="6">
          <cell r="A6" t="str">
            <v>20- 24 años</v>
          </cell>
        </row>
        <row r="7">
          <cell r="A7" t="str">
            <v>25 - 29 años</v>
          </cell>
        </row>
        <row r="8">
          <cell r="A8" t="str">
            <v>30 - 34 años</v>
          </cell>
        </row>
        <row r="9">
          <cell r="A9" t="str">
            <v>35 - 39 años</v>
          </cell>
        </row>
        <row r="10">
          <cell r="A10" t="str">
            <v>40 - 44 años</v>
          </cell>
        </row>
        <row r="11">
          <cell r="A11" t="str">
            <v>45 - 49 años</v>
          </cell>
        </row>
        <row r="12">
          <cell r="A12" t="str">
            <v>50 - 54 años</v>
          </cell>
        </row>
        <row r="13">
          <cell r="A13" t="str">
            <v>55 - 59 años</v>
          </cell>
        </row>
        <row r="14">
          <cell r="A14" t="str">
            <v>60 -  64 años</v>
          </cell>
        </row>
        <row r="15">
          <cell r="A15" t="str">
            <v>65 - 69 años</v>
          </cell>
        </row>
        <row r="16">
          <cell r="A16" t="str">
            <v>70 - 74 años</v>
          </cell>
        </row>
        <row r="17">
          <cell r="A17" t="str">
            <v>75 - 79 años</v>
          </cell>
        </row>
        <row r="18">
          <cell r="A18" t="str">
            <v>80 - 84 años</v>
          </cell>
        </row>
        <row r="19">
          <cell r="A19" t="str">
            <v>85 -  89 años</v>
          </cell>
        </row>
        <row r="20">
          <cell r="A20" t="str">
            <v>90 - 94 años</v>
          </cell>
        </row>
        <row r="21">
          <cell r="A21" t="str">
            <v>95 - 99 años</v>
          </cell>
        </row>
        <row r="22">
          <cell r="A22" t="str">
            <v>100 - 104 años</v>
          </cell>
        </row>
      </sheetData>
      <sheetData sheetId="4">
        <row r="2">
          <cell r="A2" t="str">
            <v>SAN PEDRO DE NORA</v>
          </cell>
        </row>
      </sheetData>
      <sheetData sheetId="5">
        <row r="2">
          <cell r="A2" t="str">
            <v>SAN PEDRO DE NORA</v>
          </cell>
        </row>
      </sheetData>
      <sheetData sheetId="6">
        <row r="49">
          <cell r="A49" t="str">
            <v>CENTRO-SUR</v>
          </cell>
        </row>
      </sheetData>
      <sheetData sheetId="7">
        <row r="1">
          <cell r="B1" t="str">
            <v>UNIÓN EUROPEA</v>
          </cell>
        </row>
      </sheetData>
      <sheetData sheetId="8">
        <row r="1">
          <cell r="B1" t="str">
            <v>UNIÓN EUROPEA</v>
          </cell>
        </row>
      </sheetData>
      <sheetData sheetId="9">
        <row r="1">
          <cell r="B1" t="str">
            <v>UNIÓN EUROPEA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="115" zoomScaleNormal="115" workbookViewId="0">
      <selection sqref="A1:A35"/>
    </sheetView>
  </sheetViews>
  <sheetFormatPr baseColWidth="10" defaultColWidth="11.453125" defaultRowHeight="12.5" x14ac:dyDescent="0.25"/>
  <cols>
    <col min="1" max="1" width="89.453125" style="41" customWidth="1"/>
    <col min="2" max="16384" width="11.453125" style="41"/>
  </cols>
  <sheetData>
    <row r="1" spans="1:1" x14ac:dyDescent="0.25">
      <c r="A1" s="267" t="s">
        <v>157</v>
      </c>
    </row>
    <row r="2" spans="1:1" x14ac:dyDescent="0.25">
      <c r="A2" s="267"/>
    </row>
    <row r="3" spans="1:1" x14ac:dyDescent="0.25">
      <c r="A3" s="267"/>
    </row>
    <row r="4" spans="1:1" x14ac:dyDescent="0.25">
      <c r="A4" s="267"/>
    </row>
    <row r="5" spans="1:1" x14ac:dyDescent="0.25">
      <c r="A5" s="267"/>
    </row>
    <row r="6" spans="1:1" x14ac:dyDescent="0.25">
      <c r="A6" s="267"/>
    </row>
    <row r="7" spans="1:1" x14ac:dyDescent="0.25">
      <c r="A7" s="267"/>
    </row>
    <row r="8" spans="1:1" x14ac:dyDescent="0.25">
      <c r="A8" s="267"/>
    </row>
    <row r="9" spans="1:1" x14ac:dyDescent="0.25">
      <c r="A9" s="267"/>
    </row>
    <row r="10" spans="1:1" x14ac:dyDescent="0.25">
      <c r="A10" s="267"/>
    </row>
    <row r="11" spans="1:1" x14ac:dyDescent="0.25">
      <c r="A11" s="267"/>
    </row>
    <row r="12" spans="1:1" x14ac:dyDescent="0.25">
      <c r="A12" s="267"/>
    </row>
    <row r="13" spans="1:1" x14ac:dyDescent="0.25">
      <c r="A13" s="267"/>
    </row>
    <row r="14" spans="1:1" x14ac:dyDescent="0.25">
      <c r="A14" s="267"/>
    </row>
    <row r="15" spans="1:1" x14ac:dyDescent="0.25">
      <c r="A15" s="267"/>
    </row>
    <row r="16" spans="1:1" x14ac:dyDescent="0.25">
      <c r="A16" s="267"/>
    </row>
    <row r="17" spans="1:1" x14ac:dyDescent="0.25">
      <c r="A17" s="267"/>
    </row>
    <row r="18" spans="1:1" x14ac:dyDescent="0.25">
      <c r="A18" s="267"/>
    </row>
    <row r="19" spans="1:1" x14ac:dyDescent="0.25">
      <c r="A19" s="267"/>
    </row>
    <row r="20" spans="1:1" x14ac:dyDescent="0.25">
      <c r="A20" s="267"/>
    </row>
    <row r="21" spans="1:1" x14ac:dyDescent="0.25">
      <c r="A21" s="267"/>
    </row>
    <row r="22" spans="1:1" x14ac:dyDescent="0.25">
      <c r="A22" s="267"/>
    </row>
    <row r="23" spans="1:1" x14ac:dyDescent="0.25">
      <c r="A23" s="267"/>
    </row>
    <row r="24" spans="1:1" x14ac:dyDescent="0.25">
      <c r="A24" s="267"/>
    </row>
    <row r="25" spans="1:1" x14ac:dyDescent="0.25">
      <c r="A25" s="267"/>
    </row>
    <row r="26" spans="1:1" x14ac:dyDescent="0.25">
      <c r="A26" s="267"/>
    </row>
    <row r="27" spans="1:1" x14ac:dyDescent="0.25">
      <c r="A27" s="267"/>
    </row>
    <row r="28" spans="1:1" x14ac:dyDescent="0.25">
      <c r="A28" s="267"/>
    </row>
    <row r="29" spans="1:1" x14ac:dyDescent="0.25">
      <c r="A29" s="267"/>
    </row>
    <row r="30" spans="1:1" x14ac:dyDescent="0.25">
      <c r="A30" s="267"/>
    </row>
    <row r="31" spans="1:1" x14ac:dyDescent="0.25">
      <c r="A31" s="267"/>
    </row>
    <row r="32" spans="1:1" x14ac:dyDescent="0.25">
      <c r="A32" s="267"/>
    </row>
    <row r="33" spans="1:1" x14ac:dyDescent="0.25">
      <c r="A33" s="267"/>
    </row>
    <row r="34" spans="1:1" x14ac:dyDescent="0.25">
      <c r="A34" s="267"/>
    </row>
    <row r="35" spans="1:1" x14ac:dyDescent="0.25">
      <c r="A35" s="267"/>
    </row>
  </sheetData>
  <mergeCells count="1">
    <mergeCell ref="A1:A35"/>
  </mergeCells>
  <phoneticPr fontId="24" type="noConversion"/>
  <pageMargins left="0.7" right="0.7" top="0.75" bottom="0.75" header="0.3" footer="0.3"/>
  <pageSetup paperSize="9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Q73"/>
  <sheetViews>
    <sheetView workbookViewId="0">
      <pane xSplit="2" ySplit="7" topLeftCell="H8" activePane="bottomRight" state="frozen"/>
      <selection pane="topRight" activeCell="C1" sqref="C1"/>
      <selection pane="bottomLeft" activeCell="A4" sqref="A4"/>
      <selection pane="bottomRight" activeCell="B1" sqref="B1:K1"/>
    </sheetView>
  </sheetViews>
  <sheetFormatPr baseColWidth="10" defaultRowHeight="13" x14ac:dyDescent="0.3"/>
  <cols>
    <col min="1" max="1" width="3" bestFit="1" customWidth="1"/>
    <col min="2" max="2" width="43.1796875" customWidth="1"/>
    <col min="3" max="3" width="13.7265625" customWidth="1"/>
    <col min="4" max="4" width="14.453125" customWidth="1"/>
    <col min="5" max="8" width="14" customWidth="1"/>
    <col min="9" max="10" width="12.26953125" customWidth="1"/>
    <col min="11" max="12" width="11.81640625" customWidth="1"/>
    <col min="13" max="15" width="11.7265625" customWidth="1"/>
  </cols>
  <sheetData>
    <row r="1" spans="1:17" x14ac:dyDescent="0.3">
      <c r="B1" s="271" t="s">
        <v>179</v>
      </c>
      <c r="C1" s="271"/>
      <c r="D1" s="271"/>
      <c r="E1" s="271"/>
      <c r="F1" s="271"/>
      <c r="G1" s="271"/>
      <c r="H1" s="271"/>
      <c r="I1" s="271"/>
      <c r="J1" s="271"/>
      <c r="K1" s="271"/>
      <c r="L1" s="63"/>
    </row>
    <row r="2" spans="1:17" x14ac:dyDescent="0.3">
      <c r="B2" s="14"/>
    </row>
    <row r="3" spans="1:17" x14ac:dyDescent="0.3">
      <c r="L3" s="123"/>
    </row>
    <row r="4" spans="1:17" x14ac:dyDescent="0.3">
      <c r="D4" s="239"/>
    </row>
    <row r="5" spans="1:17" ht="15.5" x14ac:dyDescent="0.35">
      <c r="E5" s="34" t="s">
        <v>64</v>
      </c>
      <c r="F5" s="34"/>
    </row>
    <row r="6" spans="1:17" x14ac:dyDescent="0.3">
      <c r="B6" s="44" t="s">
        <v>90</v>
      </c>
      <c r="C6" s="44"/>
      <c r="D6" s="44"/>
    </row>
    <row r="7" spans="1:17" ht="39" x14ac:dyDescent="0.4">
      <c r="B7" s="85" t="s">
        <v>60</v>
      </c>
      <c r="C7" s="71" t="s">
        <v>37</v>
      </c>
      <c r="D7" s="68" t="s">
        <v>55</v>
      </c>
      <c r="E7" s="69" t="s">
        <v>113</v>
      </c>
      <c r="F7" s="70" t="s">
        <v>52</v>
      </c>
      <c r="G7" s="69" t="s">
        <v>125</v>
      </c>
      <c r="H7" s="68" t="s">
        <v>49</v>
      </c>
      <c r="I7" s="69" t="s">
        <v>115</v>
      </c>
      <c r="J7" s="68" t="s">
        <v>51</v>
      </c>
      <c r="K7" s="69" t="s">
        <v>116</v>
      </c>
      <c r="L7" s="68" t="s">
        <v>53</v>
      </c>
      <c r="M7" s="69" t="s">
        <v>117</v>
      </c>
      <c r="N7" s="68" t="s">
        <v>54</v>
      </c>
      <c r="O7" s="69" t="s">
        <v>118</v>
      </c>
      <c r="P7" s="68" t="s">
        <v>150</v>
      </c>
      <c r="Q7" s="69" t="s">
        <v>151</v>
      </c>
    </row>
    <row r="8" spans="1:17" ht="15.5" x14ac:dyDescent="0.35">
      <c r="B8" s="86" t="s">
        <v>37</v>
      </c>
      <c r="C8" s="176">
        <v>17300</v>
      </c>
      <c r="D8" s="130">
        <v>3985</v>
      </c>
      <c r="E8" s="209">
        <f>D8/$D$8</f>
        <v>1</v>
      </c>
      <c r="F8" s="212">
        <v>1225</v>
      </c>
      <c r="G8" s="213">
        <f>F8/$F$8</f>
        <v>1</v>
      </c>
      <c r="H8" s="212">
        <v>9124</v>
      </c>
      <c r="I8" s="213">
        <f>H8/$H$8</f>
        <v>1</v>
      </c>
      <c r="J8" s="214">
        <v>2124</v>
      </c>
      <c r="K8" s="215">
        <f>J8/$J$8</f>
        <v>1</v>
      </c>
      <c r="L8" s="214">
        <v>759</v>
      </c>
      <c r="M8" s="215">
        <f>L8/$L$8</f>
        <v>1</v>
      </c>
      <c r="N8" s="214">
        <v>13</v>
      </c>
      <c r="O8" s="215">
        <f>N8/$N$8</f>
        <v>1</v>
      </c>
      <c r="P8" s="214">
        <v>70</v>
      </c>
      <c r="Q8" s="215">
        <f>P8/$P$8</f>
        <v>1</v>
      </c>
    </row>
    <row r="9" spans="1:17" x14ac:dyDescent="0.3">
      <c r="A9">
        <v>1</v>
      </c>
      <c r="B9" s="17" t="s">
        <v>1</v>
      </c>
      <c r="C9" s="178">
        <v>316</v>
      </c>
      <c r="D9" s="131">
        <v>79</v>
      </c>
      <c r="E9" s="210">
        <f t="shared" ref="E9:E70" si="0">D9/$D$8</f>
        <v>1.9824341279799249E-2</v>
      </c>
      <c r="F9" s="180">
        <v>31</v>
      </c>
      <c r="G9" s="210">
        <f t="shared" ref="G9:G70" si="1">F9/$F$8</f>
        <v>2.5306122448979593E-2</v>
      </c>
      <c r="H9" s="180">
        <v>171</v>
      </c>
      <c r="I9" s="210">
        <f t="shared" ref="I9:I70" si="2">H9/$H$8</f>
        <v>1.8741779921087241E-2</v>
      </c>
      <c r="J9" s="180">
        <v>21</v>
      </c>
      <c r="K9" s="210">
        <f t="shared" ref="K9:K70" si="3">J9/$J$8</f>
        <v>9.887005649717515E-3</v>
      </c>
      <c r="L9" s="180">
        <v>12</v>
      </c>
      <c r="M9" s="210">
        <f t="shared" ref="M9:M70" si="4">L9/$L$8</f>
        <v>1.5810276679841896E-2</v>
      </c>
      <c r="N9" s="180">
        <v>2</v>
      </c>
      <c r="O9" s="210">
        <f t="shared" ref="O9:O70" si="5">N9/$N$8</f>
        <v>0.15384615384615385</v>
      </c>
      <c r="P9" s="180">
        <v>0</v>
      </c>
      <c r="Q9" s="210">
        <f t="shared" ref="Q9:Q70" si="6">P9/$P$8</f>
        <v>0</v>
      </c>
    </row>
    <row r="10" spans="1:17" x14ac:dyDescent="0.3">
      <c r="A10">
        <v>2</v>
      </c>
      <c r="B10" s="5" t="s">
        <v>38</v>
      </c>
      <c r="C10" s="178">
        <v>6</v>
      </c>
      <c r="D10" s="131">
        <v>6</v>
      </c>
      <c r="E10" s="210">
        <f t="shared" si="0"/>
        <v>1.50564617314931E-3</v>
      </c>
      <c r="F10" s="180">
        <v>0</v>
      </c>
      <c r="G10" s="210">
        <f t="shared" si="1"/>
        <v>0</v>
      </c>
      <c r="H10" s="180">
        <v>0</v>
      </c>
      <c r="I10" s="210">
        <f t="shared" si="2"/>
        <v>0</v>
      </c>
      <c r="J10" s="180">
        <v>0</v>
      </c>
      <c r="K10" s="210">
        <f t="shared" si="3"/>
        <v>0</v>
      </c>
      <c r="L10" s="180">
        <v>0</v>
      </c>
      <c r="M10" s="210">
        <f t="shared" si="4"/>
        <v>0</v>
      </c>
      <c r="N10" s="180">
        <v>0</v>
      </c>
      <c r="O10" s="210">
        <f t="shared" si="5"/>
        <v>0</v>
      </c>
      <c r="P10" s="180">
        <v>0</v>
      </c>
      <c r="Q10" s="210">
        <f t="shared" si="6"/>
        <v>0</v>
      </c>
    </row>
    <row r="11" spans="1:17" x14ac:dyDescent="0.3">
      <c r="A11">
        <v>3</v>
      </c>
      <c r="B11" s="5" t="s">
        <v>2</v>
      </c>
      <c r="C11" s="178">
        <v>4</v>
      </c>
      <c r="D11" s="131">
        <v>3</v>
      </c>
      <c r="E11" s="210">
        <f t="shared" si="0"/>
        <v>7.5282308657465501E-4</v>
      </c>
      <c r="F11" s="180">
        <v>0</v>
      </c>
      <c r="G11" s="210">
        <f t="shared" si="1"/>
        <v>0</v>
      </c>
      <c r="H11" s="180">
        <v>1</v>
      </c>
      <c r="I11" s="210">
        <f t="shared" si="2"/>
        <v>1.0960105217010084E-4</v>
      </c>
      <c r="J11" s="180">
        <v>0</v>
      </c>
      <c r="K11" s="210">
        <f t="shared" si="3"/>
        <v>0</v>
      </c>
      <c r="L11" s="180">
        <v>0</v>
      </c>
      <c r="M11" s="210">
        <f t="shared" si="4"/>
        <v>0</v>
      </c>
      <c r="N11" s="180">
        <v>0</v>
      </c>
      <c r="O11" s="210">
        <f t="shared" si="5"/>
        <v>0</v>
      </c>
      <c r="P11" s="180">
        <v>0</v>
      </c>
      <c r="Q11" s="210">
        <f t="shared" si="6"/>
        <v>0</v>
      </c>
    </row>
    <row r="12" spans="1:17" x14ac:dyDescent="0.3">
      <c r="A12">
        <v>4</v>
      </c>
      <c r="B12" s="8" t="s">
        <v>3</v>
      </c>
      <c r="C12" s="178">
        <v>791</v>
      </c>
      <c r="D12" s="21">
        <v>204</v>
      </c>
      <c r="E12" s="210">
        <f t="shared" si="0"/>
        <v>5.1191969887076534E-2</v>
      </c>
      <c r="F12" s="180">
        <v>51</v>
      </c>
      <c r="G12" s="210">
        <f t="shared" si="1"/>
        <v>4.1632653061224489E-2</v>
      </c>
      <c r="H12" s="180">
        <v>396</v>
      </c>
      <c r="I12" s="210">
        <f t="shared" si="2"/>
        <v>4.3402016659359929E-2</v>
      </c>
      <c r="J12" s="180">
        <v>74</v>
      </c>
      <c r="K12" s="210">
        <f t="shared" si="3"/>
        <v>3.4839924670433148E-2</v>
      </c>
      <c r="L12" s="180">
        <v>65</v>
      </c>
      <c r="M12" s="210">
        <f t="shared" si="4"/>
        <v>8.5638998682476944E-2</v>
      </c>
      <c r="N12" s="180">
        <v>0</v>
      </c>
      <c r="O12" s="210">
        <f t="shared" si="5"/>
        <v>0</v>
      </c>
      <c r="P12" s="180">
        <v>1</v>
      </c>
      <c r="Q12" s="210">
        <f t="shared" si="6"/>
        <v>1.4285714285714285E-2</v>
      </c>
    </row>
    <row r="13" spans="1:17" x14ac:dyDescent="0.3">
      <c r="A13">
        <v>5</v>
      </c>
      <c r="B13" s="5" t="s">
        <v>4</v>
      </c>
      <c r="C13" s="178">
        <v>10</v>
      </c>
      <c r="D13" s="131">
        <v>6</v>
      </c>
      <c r="E13" s="210">
        <f t="shared" si="0"/>
        <v>1.50564617314931E-3</v>
      </c>
      <c r="F13" s="180">
        <v>1</v>
      </c>
      <c r="G13" s="210">
        <f t="shared" si="1"/>
        <v>8.1632653061224493E-4</v>
      </c>
      <c r="H13" s="180">
        <v>3</v>
      </c>
      <c r="I13" s="210">
        <f t="shared" si="2"/>
        <v>3.2880315651030251E-4</v>
      </c>
      <c r="J13" s="180">
        <v>0</v>
      </c>
      <c r="K13" s="210">
        <f t="shared" si="3"/>
        <v>0</v>
      </c>
      <c r="L13" s="180">
        <v>0</v>
      </c>
      <c r="M13" s="210">
        <f t="shared" si="4"/>
        <v>0</v>
      </c>
      <c r="N13" s="180">
        <v>0</v>
      </c>
      <c r="O13" s="210">
        <f t="shared" si="5"/>
        <v>0</v>
      </c>
      <c r="P13" s="180">
        <v>0</v>
      </c>
      <c r="Q13" s="210">
        <f t="shared" si="6"/>
        <v>0</v>
      </c>
    </row>
    <row r="14" spans="1:17" x14ac:dyDescent="0.3">
      <c r="A14">
        <v>6</v>
      </c>
      <c r="B14" s="5" t="s">
        <v>5</v>
      </c>
      <c r="C14" s="178">
        <v>354</v>
      </c>
      <c r="D14" s="131">
        <v>116</v>
      </c>
      <c r="E14" s="210">
        <f t="shared" si="0"/>
        <v>2.9109159347553325E-2</v>
      </c>
      <c r="F14" s="180">
        <v>24</v>
      </c>
      <c r="G14" s="210">
        <f t="shared" si="1"/>
        <v>1.9591836734693877E-2</v>
      </c>
      <c r="H14" s="180">
        <v>169</v>
      </c>
      <c r="I14" s="210">
        <f t="shared" si="2"/>
        <v>1.852257781674704E-2</v>
      </c>
      <c r="J14" s="180">
        <v>36</v>
      </c>
      <c r="K14" s="210">
        <f t="shared" si="3"/>
        <v>1.6949152542372881E-2</v>
      </c>
      <c r="L14" s="180">
        <v>7</v>
      </c>
      <c r="M14" s="210">
        <f t="shared" si="4"/>
        <v>9.22266139657444E-3</v>
      </c>
      <c r="N14" s="180">
        <v>0</v>
      </c>
      <c r="O14" s="210">
        <f t="shared" si="5"/>
        <v>0</v>
      </c>
      <c r="P14" s="180">
        <v>2</v>
      </c>
      <c r="Q14" s="210">
        <f t="shared" si="6"/>
        <v>2.8571428571428571E-2</v>
      </c>
    </row>
    <row r="15" spans="1:17" x14ac:dyDescent="0.3">
      <c r="A15">
        <v>7</v>
      </c>
      <c r="B15" s="5" t="s">
        <v>6</v>
      </c>
      <c r="C15" s="178">
        <v>1136</v>
      </c>
      <c r="D15" s="131">
        <v>258</v>
      </c>
      <c r="E15" s="210">
        <f t="shared" si="0"/>
        <v>6.4742785445420323E-2</v>
      </c>
      <c r="F15" s="180">
        <v>89</v>
      </c>
      <c r="G15" s="210">
        <f t="shared" si="1"/>
        <v>7.2653061224489793E-2</v>
      </c>
      <c r="H15" s="180">
        <v>623</v>
      </c>
      <c r="I15" s="210">
        <f t="shared" si="2"/>
        <v>6.8281455501972815E-2</v>
      </c>
      <c r="J15" s="180">
        <v>101</v>
      </c>
      <c r="K15" s="210">
        <f t="shared" si="3"/>
        <v>4.7551789077212803E-2</v>
      </c>
      <c r="L15" s="180">
        <v>60</v>
      </c>
      <c r="M15" s="210">
        <f t="shared" si="4"/>
        <v>7.9051383399209488E-2</v>
      </c>
      <c r="N15" s="180">
        <v>2</v>
      </c>
      <c r="O15" s="210">
        <f t="shared" si="5"/>
        <v>0.15384615384615385</v>
      </c>
      <c r="P15" s="180">
        <v>3</v>
      </c>
      <c r="Q15" s="210">
        <f t="shared" si="6"/>
        <v>4.2857142857142858E-2</v>
      </c>
    </row>
    <row r="16" spans="1:17" x14ac:dyDescent="0.3">
      <c r="A16">
        <v>8</v>
      </c>
      <c r="B16" s="5" t="s">
        <v>7</v>
      </c>
      <c r="C16" s="178">
        <v>393</v>
      </c>
      <c r="D16" s="131">
        <v>81</v>
      </c>
      <c r="E16" s="210">
        <f t="shared" si="0"/>
        <v>2.0326223337515683E-2</v>
      </c>
      <c r="F16" s="180">
        <v>37</v>
      </c>
      <c r="G16" s="210">
        <f t="shared" si="1"/>
        <v>3.0204081632653063E-2</v>
      </c>
      <c r="H16" s="180">
        <v>231</v>
      </c>
      <c r="I16" s="210">
        <f t="shared" si="2"/>
        <v>2.5317843051293292E-2</v>
      </c>
      <c r="J16" s="180">
        <v>17</v>
      </c>
      <c r="K16" s="210">
        <f t="shared" si="3"/>
        <v>8.0037664783427498E-3</v>
      </c>
      <c r="L16" s="180">
        <v>26</v>
      </c>
      <c r="M16" s="210">
        <f t="shared" si="4"/>
        <v>3.4255599472990776E-2</v>
      </c>
      <c r="N16" s="180">
        <v>0</v>
      </c>
      <c r="O16" s="210">
        <f t="shared" si="5"/>
        <v>0</v>
      </c>
      <c r="P16" s="180">
        <v>1</v>
      </c>
      <c r="Q16" s="210">
        <f t="shared" si="6"/>
        <v>1.4285714285714285E-2</v>
      </c>
    </row>
    <row r="17" spans="1:17" x14ac:dyDescent="0.3">
      <c r="A17">
        <v>9</v>
      </c>
      <c r="B17" s="5" t="s">
        <v>8</v>
      </c>
      <c r="C17" s="178">
        <v>360</v>
      </c>
      <c r="D17" s="131">
        <v>117</v>
      </c>
      <c r="E17" s="210">
        <f t="shared" si="0"/>
        <v>2.9360100376411544E-2</v>
      </c>
      <c r="F17" s="180">
        <v>29</v>
      </c>
      <c r="G17" s="210">
        <f t="shared" si="1"/>
        <v>2.3673469387755101E-2</v>
      </c>
      <c r="H17" s="180">
        <v>174</v>
      </c>
      <c r="I17" s="210">
        <f t="shared" si="2"/>
        <v>1.9070583077597545E-2</v>
      </c>
      <c r="J17" s="180">
        <v>14</v>
      </c>
      <c r="K17" s="210">
        <f t="shared" si="3"/>
        <v>6.5913370998116763E-3</v>
      </c>
      <c r="L17" s="180">
        <v>24</v>
      </c>
      <c r="M17" s="210">
        <f t="shared" si="4"/>
        <v>3.1620553359683792E-2</v>
      </c>
      <c r="N17" s="180">
        <v>2</v>
      </c>
      <c r="O17" s="210">
        <f t="shared" si="5"/>
        <v>0.15384615384615385</v>
      </c>
      <c r="P17" s="180">
        <v>0</v>
      </c>
      <c r="Q17" s="210">
        <f t="shared" si="6"/>
        <v>0</v>
      </c>
    </row>
    <row r="18" spans="1:17" x14ac:dyDescent="0.3">
      <c r="A18">
        <v>10</v>
      </c>
      <c r="B18" s="5" t="s">
        <v>121</v>
      </c>
      <c r="C18" s="178">
        <v>5</v>
      </c>
      <c r="D18" s="131">
        <v>1</v>
      </c>
      <c r="E18" s="210">
        <f t="shared" si="0"/>
        <v>2.509410288582183E-4</v>
      </c>
      <c r="F18" s="180">
        <v>1</v>
      </c>
      <c r="G18" s="210">
        <f t="shared" si="1"/>
        <v>8.1632653061224493E-4</v>
      </c>
      <c r="H18" s="180">
        <v>0</v>
      </c>
      <c r="I18" s="210">
        <f t="shared" si="2"/>
        <v>0</v>
      </c>
      <c r="J18" s="180">
        <v>0</v>
      </c>
      <c r="K18" s="210">
        <f t="shared" si="3"/>
        <v>0</v>
      </c>
      <c r="L18" s="180">
        <v>3</v>
      </c>
      <c r="M18" s="210">
        <f t="shared" si="4"/>
        <v>3.952569169960474E-3</v>
      </c>
      <c r="N18" s="180">
        <v>0</v>
      </c>
      <c r="O18" s="210">
        <f t="shared" si="5"/>
        <v>0</v>
      </c>
      <c r="P18" s="180">
        <v>0</v>
      </c>
      <c r="Q18" s="210">
        <f t="shared" si="6"/>
        <v>0</v>
      </c>
    </row>
    <row r="19" spans="1:17" x14ac:dyDescent="0.3">
      <c r="A19">
        <v>11</v>
      </c>
      <c r="B19" s="5" t="s">
        <v>122</v>
      </c>
      <c r="C19" s="178">
        <v>49</v>
      </c>
      <c r="D19" s="131">
        <v>10</v>
      </c>
      <c r="E19" s="210">
        <f t="shared" si="0"/>
        <v>2.509410288582183E-3</v>
      </c>
      <c r="F19" s="180">
        <v>2</v>
      </c>
      <c r="G19" s="210">
        <f t="shared" si="1"/>
        <v>1.6326530612244899E-3</v>
      </c>
      <c r="H19" s="180">
        <v>17</v>
      </c>
      <c r="I19" s="210">
        <f t="shared" si="2"/>
        <v>1.8632178868917141E-3</v>
      </c>
      <c r="J19" s="180">
        <v>20</v>
      </c>
      <c r="K19" s="210">
        <f t="shared" si="3"/>
        <v>9.4161958568738224E-3</v>
      </c>
      <c r="L19" s="180">
        <v>0</v>
      </c>
      <c r="M19" s="210">
        <f t="shared" si="4"/>
        <v>0</v>
      </c>
      <c r="N19" s="180">
        <v>0</v>
      </c>
      <c r="O19" s="210">
        <f t="shared" si="5"/>
        <v>0</v>
      </c>
      <c r="P19" s="180">
        <v>0</v>
      </c>
      <c r="Q19" s="210">
        <f t="shared" si="6"/>
        <v>0</v>
      </c>
    </row>
    <row r="20" spans="1:17" x14ac:dyDescent="0.3">
      <c r="A20">
        <v>12</v>
      </c>
      <c r="B20" s="5" t="s">
        <v>9</v>
      </c>
      <c r="C20" s="178">
        <v>1284</v>
      </c>
      <c r="D20" s="131">
        <v>241</v>
      </c>
      <c r="E20" s="210">
        <f t="shared" si="0"/>
        <v>6.0476787954830614E-2</v>
      </c>
      <c r="F20" s="180">
        <v>104</v>
      </c>
      <c r="G20" s="210">
        <f t="shared" si="1"/>
        <v>8.4897959183673474E-2</v>
      </c>
      <c r="H20" s="180">
        <v>743</v>
      </c>
      <c r="I20" s="210">
        <f t="shared" si="2"/>
        <v>8.1433581762384924E-2</v>
      </c>
      <c r="J20" s="180">
        <v>163</v>
      </c>
      <c r="K20" s="210">
        <f t="shared" si="3"/>
        <v>7.6741996233521653E-2</v>
      </c>
      <c r="L20" s="180">
        <v>31</v>
      </c>
      <c r="M20" s="210">
        <f t="shared" si="4"/>
        <v>4.0843214756258232E-2</v>
      </c>
      <c r="N20" s="180">
        <v>0</v>
      </c>
      <c r="O20" s="210">
        <f t="shared" si="5"/>
        <v>0</v>
      </c>
      <c r="P20" s="180">
        <v>2</v>
      </c>
      <c r="Q20" s="210">
        <f t="shared" si="6"/>
        <v>2.8571428571428571E-2</v>
      </c>
    </row>
    <row r="21" spans="1:17" x14ac:dyDescent="0.3">
      <c r="A21">
        <v>13</v>
      </c>
      <c r="B21" s="5" t="s">
        <v>123</v>
      </c>
      <c r="C21" s="178">
        <v>6</v>
      </c>
      <c r="D21" s="131">
        <v>4</v>
      </c>
      <c r="E21" s="210">
        <f t="shared" si="0"/>
        <v>1.0037641154328732E-3</v>
      </c>
      <c r="F21" s="180">
        <v>0</v>
      </c>
      <c r="G21" s="210">
        <f t="shared" si="1"/>
        <v>0</v>
      </c>
      <c r="H21" s="180">
        <v>2</v>
      </c>
      <c r="I21" s="210">
        <f t="shared" si="2"/>
        <v>2.1920210434020167E-4</v>
      </c>
      <c r="J21" s="180">
        <v>0</v>
      </c>
      <c r="K21" s="210">
        <f t="shared" si="3"/>
        <v>0</v>
      </c>
      <c r="L21" s="180">
        <v>0</v>
      </c>
      <c r="M21" s="210">
        <f t="shared" si="4"/>
        <v>0</v>
      </c>
      <c r="N21" s="180">
        <v>0</v>
      </c>
      <c r="O21" s="210">
        <f t="shared" si="5"/>
        <v>0</v>
      </c>
      <c r="P21" s="180">
        <v>0</v>
      </c>
      <c r="Q21" s="210">
        <f t="shared" si="6"/>
        <v>0</v>
      </c>
    </row>
    <row r="22" spans="1:17" x14ac:dyDescent="0.3">
      <c r="A22">
        <v>14</v>
      </c>
      <c r="B22" s="5" t="s">
        <v>305</v>
      </c>
      <c r="C22" s="178">
        <v>144</v>
      </c>
      <c r="D22" s="131">
        <v>37</v>
      </c>
      <c r="E22" s="210">
        <f t="shared" si="0"/>
        <v>9.2848180677540786E-3</v>
      </c>
      <c r="F22" s="180">
        <v>2</v>
      </c>
      <c r="G22" s="210">
        <f t="shared" si="1"/>
        <v>1.6326530612244899E-3</v>
      </c>
      <c r="H22" s="180">
        <v>78</v>
      </c>
      <c r="I22" s="210">
        <f t="shared" si="2"/>
        <v>8.5488820692678647E-3</v>
      </c>
      <c r="J22" s="180">
        <v>6</v>
      </c>
      <c r="K22" s="210">
        <f t="shared" si="3"/>
        <v>2.8248587570621469E-3</v>
      </c>
      <c r="L22" s="180">
        <v>21</v>
      </c>
      <c r="M22" s="210">
        <f t="shared" si="4"/>
        <v>2.766798418972332E-2</v>
      </c>
      <c r="N22" s="180">
        <v>0</v>
      </c>
      <c r="O22" s="210">
        <f t="shared" si="5"/>
        <v>0</v>
      </c>
      <c r="P22" s="180">
        <v>0</v>
      </c>
      <c r="Q22" s="210">
        <f t="shared" si="6"/>
        <v>0</v>
      </c>
    </row>
    <row r="23" spans="1:17" x14ac:dyDescent="0.3">
      <c r="A23">
        <v>15</v>
      </c>
      <c r="B23" s="5" t="s">
        <v>10</v>
      </c>
      <c r="C23" s="178">
        <v>669</v>
      </c>
      <c r="D23" s="131">
        <v>204</v>
      </c>
      <c r="E23" s="210">
        <f t="shared" si="0"/>
        <v>5.1191969887076534E-2</v>
      </c>
      <c r="F23" s="180">
        <v>52</v>
      </c>
      <c r="G23" s="210">
        <f t="shared" si="1"/>
        <v>4.2448979591836737E-2</v>
      </c>
      <c r="H23" s="180">
        <v>353</v>
      </c>
      <c r="I23" s="210">
        <f t="shared" si="2"/>
        <v>3.8689171416045595E-2</v>
      </c>
      <c r="J23" s="180">
        <v>33</v>
      </c>
      <c r="K23" s="210">
        <f t="shared" si="3"/>
        <v>1.5536723163841809E-2</v>
      </c>
      <c r="L23" s="180">
        <v>24</v>
      </c>
      <c r="M23" s="210">
        <f t="shared" si="4"/>
        <v>3.1620553359683792E-2</v>
      </c>
      <c r="N23" s="180">
        <v>1</v>
      </c>
      <c r="O23" s="210">
        <f t="shared" si="5"/>
        <v>7.6923076923076927E-2</v>
      </c>
      <c r="P23" s="180">
        <v>2</v>
      </c>
      <c r="Q23" s="210">
        <f t="shared" si="6"/>
        <v>2.8571428571428571E-2</v>
      </c>
    </row>
    <row r="24" spans="1:17" x14ac:dyDescent="0.3">
      <c r="A24">
        <v>16</v>
      </c>
      <c r="B24" s="5" t="s">
        <v>11</v>
      </c>
      <c r="C24" s="178">
        <v>43</v>
      </c>
      <c r="D24" s="131">
        <v>6</v>
      </c>
      <c r="E24" s="210">
        <f t="shared" si="0"/>
        <v>1.50564617314931E-3</v>
      </c>
      <c r="F24" s="180">
        <v>2</v>
      </c>
      <c r="G24" s="210">
        <f t="shared" si="1"/>
        <v>1.6326530612244899E-3</v>
      </c>
      <c r="H24" s="180">
        <v>18</v>
      </c>
      <c r="I24" s="210">
        <f t="shared" si="2"/>
        <v>1.9728189390618152E-3</v>
      </c>
      <c r="J24" s="180">
        <v>17</v>
      </c>
      <c r="K24" s="210">
        <f t="shared" si="3"/>
        <v>8.0037664783427498E-3</v>
      </c>
      <c r="L24" s="180">
        <v>0</v>
      </c>
      <c r="M24" s="210">
        <f t="shared" si="4"/>
        <v>0</v>
      </c>
      <c r="N24" s="180">
        <v>0</v>
      </c>
      <c r="O24" s="210">
        <f t="shared" si="5"/>
        <v>0</v>
      </c>
      <c r="P24" s="180">
        <v>0</v>
      </c>
      <c r="Q24" s="210">
        <f t="shared" si="6"/>
        <v>0</v>
      </c>
    </row>
    <row r="25" spans="1:17" x14ac:dyDescent="0.3">
      <c r="A25">
        <v>17</v>
      </c>
      <c r="B25" s="5" t="s">
        <v>306</v>
      </c>
      <c r="C25" s="178">
        <v>1567</v>
      </c>
      <c r="D25" s="131">
        <v>330</v>
      </c>
      <c r="E25" s="210">
        <f t="shared" si="0"/>
        <v>8.2810539523212046E-2</v>
      </c>
      <c r="F25" s="180">
        <v>96</v>
      </c>
      <c r="G25" s="210">
        <f t="shared" si="1"/>
        <v>7.8367346938775506E-2</v>
      </c>
      <c r="H25" s="180">
        <v>911</v>
      </c>
      <c r="I25" s="210">
        <f t="shared" si="2"/>
        <v>9.9846558526961865E-2</v>
      </c>
      <c r="J25" s="180">
        <v>177</v>
      </c>
      <c r="K25" s="210">
        <f t="shared" si="3"/>
        <v>8.3333333333333329E-2</v>
      </c>
      <c r="L25" s="180">
        <v>47</v>
      </c>
      <c r="M25" s="210">
        <f t="shared" si="4"/>
        <v>6.1923583662714096E-2</v>
      </c>
      <c r="N25" s="180">
        <v>0</v>
      </c>
      <c r="O25" s="210">
        <f t="shared" si="5"/>
        <v>0</v>
      </c>
      <c r="P25" s="180">
        <v>6</v>
      </c>
      <c r="Q25" s="210">
        <f t="shared" si="6"/>
        <v>8.5714285714285715E-2</v>
      </c>
    </row>
    <row r="26" spans="1:17" x14ac:dyDescent="0.3">
      <c r="A26">
        <v>18</v>
      </c>
      <c r="B26" s="5" t="s">
        <v>12</v>
      </c>
      <c r="C26" s="178">
        <v>953</v>
      </c>
      <c r="D26" s="131">
        <v>214</v>
      </c>
      <c r="E26" s="210">
        <f t="shared" si="0"/>
        <v>5.3701380175658724E-2</v>
      </c>
      <c r="F26" s="180">
        <v>79</v>
      </c>
      <c r="G26" s="210">
        <f t="shared" si="1"/>
        <v>6.4489795918367343E-2</v>
      </c>
      <c r="H26" s="180">
        <v>469</v>
      </c>
      <c r="I26" s="210">
        <f t="shared" si="2"/>
        <v>5.1402893467777287E-2</v>
      </c>
      <c r="J26" s="180">
        <v>133</v>
      </c>
      <c r="K26" s="210">
        <f t="shared" si="3"/>
        <v>6.2617702448210924E-2</v>
      </c>
      <c r="L26" s="180">
        <v>51</v>
      </c>
      <c r="M26" s="210">
        <f t="shared" si="4"/>
        <v>6.7193675889328064E-2</v>
      </c>
      <c r="N26" s="180">
        <v>0</v>
      </c>
      <c r="O26" s="210">
        <f t="shared" si="5"/>
        <v>0</v>
      </c>
      <c r="P26" s="180">
        <v>7</v>
      </c>
      <c r="Q26" s="210">
        <f t="shared" si="6"/>
        <v>0.1</v>
      </c>
    </row>
    <row r="27" spans="1:17" x14ac:dyDescent="0.3">
      <c r="A27">
        <v>19</v>
      </c>
      <c r="B27" s="5" t="s">
        <v>13</v>
      </c>
      <c r="C27" s="178">
        <v>235</v>
      </c>
      <c r="D27" s="131">
        <v>40</v>
      </c>
      <c r="E27" s="210">
        <f t="shared" si="0"/>
        <v>1.0037641154328732E-2</v>
      </c>
      <c r="F27" s="180">
        <v>7</v>
      </c>
      <c r="G27" s="210">
        <f t="shared" si="1"/>
        <v>5.7142857142857143E-3</v>
      </c>
      <c r="H27" s="180">
        <v>50</v>
      </c>
      <c r="I27" s="210">
        <f t="shared" si="2"/>
        <v>5.4800526085050415E-3</v>
      </c>
      <c r="J27" s="180">
        <v>6</v>
      </c>
      <c r="K27" s="210">
        <f t="shared" si="3"/>
        <v>2.8248587570621469E-3</v>
      </c>
      <c r="L27" s="180">
        <v>9</v>
      </c>
      <c r="M27" s="210">
        <f t="shared" si="4"/>
        <v>1.1857707509881422E-2</v>
      </c>
      <c r="N27" s="180">
        <v>0</v>
      </c>
      <c r="O27" s="210">
        <f t="shared" si="5"/>
        <v>0</v>
      </c>
      <c r="P27" s="180">
        <v>0</v>
      </c>
      <c r="Q27" s="210">
        <f t="shared" si="6"/>
        <v>0</v>
      </c>
    </row>
    <row r="28" spans="1:17" x14ac:dyDescent="0.3">
      <c r="A28">
        <v>20</v>
      </c>
      <c r="B28" s="5" t="s">
        <v>14</v>
      </c>
      <c r="C28" s="178">
        <v>112</v>
      </c>
      <c r="D28" s="131">
        <v>75</v>
      </c>
      <c r="E28" s="210">
        <f t="shared" si="0"/>
        <v>1.8820577164366373E-2</v>
      </c>
      <c r="F28" s="180">
        <v>36</v>
      </c>
      <c r="G28" s="210">
        <f t="shared" si="1"/>
        <v>2.9387755102040815E-2</v>
      </c>
      <c r="H28" s="180">
        <v>104</v>
      </c>
      <c r="I28" s="210">
        <f t="shared" si="2"/>
        <v>1.1398509425690487E-2</v>
      </c>
      <c r="J28" s="180">
        <v>8</v>
      </c>
      <c r="K28" s="210">
        <f t="shared" si="3"/>
        <v>3.766478342749529E-3</v>
      </c>
      <c r="L28" s="180">
        <v>10</v>
      </c>
      <c r="M28" s="210">
        <f t="shared" si="4"/>
        <v>1.3175230566534914E-2</v>
      </c>
      <c r="N28" s="180">
        <v>1</v>
      </c>
      <c r="O28" s="210">
        <f t="shared" si="5"/>
        <v>7.6923076923076927E-2</v>
      </c>
      <c r="P28" s="180">
        <v>1</v>
      </c>
      <c r="Q28" s="210">
        <f t="shared" si="6"/>
        <v>1.4285714285714285E-2</v>
      </c>
    </row>
    <row r="29" spans="1:17" x14ac:dyDescent="0.3">
      <c r="A29">
        <v>21</v>
      </c>
      <c r="B29" s="5" t="s">
        <v>307</v>
      </c>
      <c r="C29" s="178">
        <v>57</v>
      </c>
      <c r="D29" s="131">
        <v>24</v>
      </c>
      <c r="E29" s="210">
        <f t="shared" si="0"/>
        <v>6.0225846925972401E-3</v>
      </c>
      <c r="F29" s="180">
        <v>16</v>
      </c>
      <c r="G29" s="210">
        <f t="shared" si="1"/>
        <v>1.3061224489795919E-2</v>
      </c>
      <c r="H29" s="180">
        <v>14</v>
      </c>
      <c r="I29" s="210">
        <f t="shared" si="2"/>
        <v>1.5344147303814116E-3</v>
      </c>
      <c r="J29" s="180">
        <v>1</v>
      </c>
      <c r="K29" s="210">
        <f t="shared" si="3"/>
        <v>4.7080979284369113E-4</v>
      </c>
      <c r="L29" s="180">
        <v>2</v>
      </c>
      <c r="M29" s="210">
        <f t="shared" si="4"/>
        <v>2.635046113306983E-3</v>
      </c>
      <c r="N29" s="180">
        <v>0</v>
      </c>
      <c r="O29" s="210">
        <f t="shared" si="5"/>
        <v>0</v>
      </c>
      <c r="P29" s="180">
        <v>0</v>
      </c>
      <c r="Q29" s="210">
        <f t="shared" si="6"/>
        <v>0</v>
      </c>
    </row>
    <row r="30" spans="1:17" x14ac:dyDescent="0.3">
      <c r="A30">
        <v>22</v>
      </c>
      <c r="B30" s="5" t="s">
        <v>308</v>
      </c>
      <c r="C30" s="178">
        <v>108</v>
      </c>
      <c r="D30" s="131">
        <v>16</v>
      </c>
      <c r="E30" s="210">
        <f t="shared" si="0"/>
        <v>4.0150564617314928E-3</v>
      </c>
      <c r="F30" s="180">
        <v>0</v>
      </c>
      <c r="G30" s="210">
        <f t="shared" si="1"/>
        <v>0</v>
      </c>
      <c r="H30" s="180">
        <v>59</v>
      </c>
      <c r="I30" s="210">
        <f t="shared" si="2"/>
        <v>6.4664620780359493E-3</v>
      </c>
      <c r="J30" s="180">
        <v>21</v>
      </c>
      <c r="K30" s="210">
        <f t="shared" si="3"/>
        <v>9.887005649717515E-3</v>
      </c>
      <c r="L30" s="180">
        <v>6</v>
      </c>
      <c r="M30" s="210">
        <f t="shared" si="4"/>
        <v>7.9051383399209481E-3</v>
      </c>
      <c r="N30" s="180">
        <v>0</v>
      </c>
      <c r="O30" s="210">
        <f t="shared" si="5"/>
        <v>0</v>
      </c>
      <c r="P30" s="180">
        <v>6</v>
      </c>
      <c r="Q30" s="210">
        <f t="shared" si="6"/>
        <v>8.5714285714285715E-2</v>
      </c>
    </row>
    <row r="31" spans="1:17" x14ac:dyDescent="0.3">
      <c r="A31">
        <v>23</v>
      </c>
      <c r="B31" s="5" t="s">
        <v>154</v>
      </c>
      <c r="C31" s="178">
        <v>12</v>
      </c>
      <c r="D31" s="131">
        <v>5</v>
      </c>
      <c r="E31" s="210">
        <f t="shared" si="0"/>
        <v>1.2547051442910915E-3</v>
      </c>
      <c r="F31" s="180">
        <v>0</v>
      </c>
      <c r="G31" s="210">
        <f t="shared" si="1"/>
        <v>0</v>
      </c>
      <c r="H31" s="180">
        <v>7</v>
      </c>
      <c r="I31" s="210">
        <f t="shared" si="2"/>
        <v>7.672073651907058E-4</v>
      </c>
      <c r="J31" s="180">
        <v>0</v>
      </c>
      <c r="K31" s="210">
        <f t="shared" si="3"/>
        <v>0</v>
      </c>
      <c r="L31" s="180">
        <v>0</v>
      </c>
      <c r="M31" s="210">
        <f t="shared" si="4"/>
        <v>0</v>
      </c>
      <c r="N31" s="180">
        <v>0</v>
      </c>
      <c r="O31" s="210">
        <f t="shared" si="5"/>
        <v>0</v>
      </c>
      <c r="P31" s="180">
        <v>0</v>
      </c>
      <c r="Q31" s="210">
        <f t="shared" si="6"/>
        <v>0</v>
      </c>
    </row>
    <row r="32" spans="1:17" x14ac:dyDescent="0.3">
      <c r="A32">
        <v>24</v>
      </c>
      <c r="B32" s="5" t="s">
        <v>15</v>
      </c>
      <c r="C32" s="178">
        <v>192</v>
      </c>
      <c r="D32" s="131">
        <v>40</v>
      </c>
      <c r="E32" s="210">
        <f t="shared" si="0"/>
        <v>1.0037641154328732E-2</v>
      </c>
      <c r="F32" s="180">
        <v>10</v>
      </c>
      <c r="G32" s="210">
        <f t="shared" si="1"/>
        <v>8.1632653061224497E-3</v>
      </c>
      <c r="H32" s="180">
        <v>121</v>
      </c>
      <c r="I32" s="210">
        <f t="shared" si="2"/>
        <v>1.3261727312582201E-2</v>
      </c>
      <c r="J32" s="180">
        <v>17</v>
      </c>
      <c r="K32" s="210">
        <f t="shared" si="3"/>
        <v>8.0037664783427498E-3</v>
      </c>
      <c r="L32" s="180">
        <v>0</v>
      </c>
      <c r="M32" s="210">
        <f t="shared" si="4"/>
        <v>0</v>
      </c>
      <c r="N32" s="180">
        <v>1</v>
      </c>
      <c r="O32" s="210">
        <f t="shared" si="5"/>
        <v>7.6923076923076927E-2</v>
      </c>
      <c r="P32" s="180">
        <v>3</v>
      </c>
      <c r="Q32" s="210">
        <f t="shared" si="6"/>
        <v>4.2857142857142858E-2</v>
      </c>
    </row>
    <row r="33" spans="1:17" x14ac:dyDescent="0.3">
      <c r="A33">
        <v>25</v>
      </c>
      <c r="B33" s="5" t="s">
        <v>16</v>
      </c>
      <c r="C33" s="178">
        <v>32</v>
      </c>
      <c r="D33" s="131">
        <v>6</v>
      </c>
      <c r="E33" s="210">
        <f t="shared" si="0"/>
        <v>1.50564617314931E-3</v>
      </c>
      <c r="F33" s="180">
        <v>8</v>
      </c>
      <c r="G33" s="210">
        <f t="shared" si="1"/>
        <v>6.5306122448979594E-3</v>
      </c>
      <c r="H33" s="180">
        <v>18</v>
      </c>
      <c r="I33" s="210">
        <f t="shared" si="2"/>
        <v>1.9728189390618152E-3</v>
      </c>
      <c r="J33" s="180">
        <v>0</v>
      </c>
      <c r="K33" s="210">
        <f t="shared" si="3"/>
        <v>0</v>
      </c>
      <c r="L33" s="180">
        <v>0</v>
      </c>
      <c r="M33" s="210">
        <f t="shared" si="4"/>
        <v>0</v>
      </c>
      <c r="N33" s="180">
        <v>0</v>
      </c>
      <c r="O33" s="210">
        <f t="shared" si="5"/>
        <v>0</v>
      </c>
      <c r="P33" s="180">
        <v>0</v>
      </c>
      <c r="Q33" s="210">
        <f t="shared" si="6"/>
        <v>0</v>
      </c>
    </row>
    <row r="34" spans="1:17" x14ac:dyDescent="0.3">
      <c r="A34">
        <v>26</v>
      </c>
      <c r="B34" s="5" t="s">
        <v>17</v>
      </c>
      <c r="C34" s="178">
        <v>25</v>
      </c>
      <c r="D34" s="131">
        <v>13</v>
      </c>
      <c r="E34" s="210">
        <f t="shared" si="0"/>
        <v>3.2622333751568381E-3</v>
      </c>
      <c r="F34" s="180">
        <v>3</v>
      </c>
      <c r="G34" s="210">
        <f t="shared" si="1"/>
        <v>2.4489795918367346E-3</v>
      </c>
      <c r="H34" s="180">
        <v>8</v>
      </c>
      <c r="I34" s="210">
        <f t="shared" si="2"/>
        <v>8.7680841736080669E-4</v>
      </c>
      <c r="J34" s="180">
        <v>1</v>
      </c>
      <c r="K34" s="210">
        <f t="shared" si="3"/>
        <v>4.7080979284369113E-4</v>
      </c>
      <c r="L34" s="180">
        <v>0</v>
      </c>
      <c r="M34" s="210">
        <f t="shared" si="4"/>
        <v>0</v>
      </c>
      <c r="N34" s="180">
        <v>0</v>
      </c>
      <c r="O34" s="210">
        <f t="shared" si="5"/>
        <v>0</v>
      </c>
      <c r="P34" s="180">
        <v>0</v>
      </c>
      <c r="Q34" s="210">
        <f t="shared" si="6"/>
        <v>0</v>
      </c>
    </row>
    <row r="35" spans="1:17" x14ac:dyDescent="0.3">
      <c r="A35">
        <v>27</v>
      </c>
      <c r="B35" s="5" t="s">
        <v>18</v>
      </c>
      <c r="C35" s="178">
        <v>7</v>
      </c>
      <c r="D35" s="131">
        <v>1</v>
      </c>
      <c r="E35" s="210">
        <f t="shared" si="0"/>
        <v>2.509410288582183E-4</v>
      </c>
      <c r="F35" s="180">
        <v>2</v>
      </c>
      <c r="G35" s="210">
        <f t="shared" si="1"/>
        <v>1.6326530612244899E-3</v>
      </c>
      <c r="H35" s="180">
        <v>0</v>
      </c>
      <c r="I35" s="210">
        <f t="shared" si="2"/>
        <v>0</v>
      </c>
      <c r="J35" s="180">
        <v>4</v>
      </c>
      <c r="K35" s="210">
        <f t="shared" si="3"/>
        <v>1.8832391713747645E-3</v>
      </c>
      <c r="L35" s="180">
        <v>0</v>
      </c>
      <c r="M35" s="210">
        <f t="shared" si="4"/>
        <v>0</v>
      </c>
      <c r="N35" s="180">
        <v>0</v>
      </c>
      <c r="O35" s="210">
        <f t="shared" si="5"/>
        <v>0</v>
      </c>
      <c r="P35" s="180">
        <v>0</v>
      </c>
      <c r="Q35" s="210">
        <f t="shared" si="6"/>
        <v>0</v>
      </c>
    </row>
    <row r="36" spans="1:17" x14ac:dyDescent="0.3">
      <c r="A36">
        <v>28</v>
      </c>
      <c r="B36" s="5" t="s">
        <v>19</v>
      </c>
      <c r="C36" s="178">
        <v>15</v>
      </c>
      <c r="D36" s="131">
        <v>10</v>
      </c>
      <c r="E36" s="210">
        <f t="shared" si="0"/>
        <v>2.509410288582183E-3</v>
      </c>
      <c r="F36" s="180">
        <v>1</v>
      </c>
      <c r="G36" s="210">
        <f t="shared" si="1"/>
        <v>8.1632653061224493E-4</v>
      </c>
      <c r="H36" s="180">
        <v>4</v>
      </c>
      <c r="I36" s="210">
        <f t="shared" si="2"/>
        <v>4.3840420868040335E-4</v>
      </c>
      <c r="J36" s="180">
        <v>0</v>
      </c>
      <c r="K36" s="210">
        <f t="shared" si="3"/>
        <v>0</v>
      </c>
      <c r="L36" s="180">
        <v>0</v>
      </c>
      <c r="M36" s="210">
        <f t="shared" si="4"/>
        <v>0</v>
      </c>
      <c r="N36" s="180">
        <v>0</v>
      </c>
      <c r="O36" s="210">
        <f t="shared" si="5"/>
        <v>0</v>
      </c>
      <c r="P36" s="180">
        <v>0</v>
      </c>
      <c r="Q36" s="210">
        <f t="shared" si="6"/>
        <v>0</v>
      </c>
    </row>
    <row r="37" spans="1:17" x14ac:dyDescent="0.3">
      <c r="A37">
        <v>29</v>
      </c>
      <c r="B37" s="5" t="s">
        <v>309</v>
      </c>
      <c r="C37" s="178">
        <v>187</v>
      </c>
      <c r="D37" s="131">
        <v>53</v>
      </c>
      <c r="E37" s="210">
        <f t="shared" si="0"/>
        <v>1.3299874529485571E-2</v>
      </c>
      <c r="F37" s="180">
        <v>22</v>
      </c>
      <c r="G37" s="210">
        <f t="shared" si="1"/>
        <v>1.7959183673469388E-2</v>
      </c>
      <c r="H37" s="180">
        <v>102</v>
      </c>
      <c r="I37" s="210">
        <f t="shared" si="2"/>
        <v>1.1179307321350284E-2</v>
      </c>
      <c r="J37" s="180">
        <v>8</v>
      </c>
      <c r="K37" s="210">
        <f t="shared" si="3"/>
        <v>3.766478342749529E-3</v>
      </c>
      <c r="L37" s="180">
        <v>1</v>
      </c>
      <c r="M37" s="210">
        <f t="shared" si="4"/>
        <v>1.3175230566534915E-3</v>
      </c>
      <c r="N37" s="180">
        <v>1</v>
      </c>
      <c r="O37" s="210">
        <f t="shared" si="5"/>
        <v>7.6923076923076927E-2</v>
      </c>
      <c r="P37" s="180">
        <v>0</v>
      </c>
      <c r="Q37" s="210">
        <f t="shared" si="6"/>
        <v>0</v>
      </c>
    </row>
    <row r="38" spans="1:17" x14ac:dyDescent="0.3">
      <c r="A38">
        <v>30</v>
      </c>
      <c r="B38" s="5" t="s">
        <v>310</v>
      </c>
      <c r="C38" s="178">
        <v>5</v>
      </c>
      <c r="D38" s="131">
        <v>5</v>
      </c>
      <c r="E38" s="210">
        <f t="shared" si="0"/>
        <v>1.2547051442910915E-3</v>
      </c>
      <c r="F38" s="180">
        <v>0</v>
      </c>
      <c r="G38" s="210">
        <f t="shared" si="1"/>
        <v>0</v>
      </c>
      <c r="H38" s="180">
        <v>0</v>
      </c>
      <c r="I38" s="210">
        <f t="shared" si="2"/>
        <v>0</v>
      </c>
      <c r="J38" s="180">
        <v>0</v>
      </c>
      <c r="K38" s="210">
        <f t="shared" si="3"/>
        <v>0</v>
      </c>
      <c r="L38" s="180">
        <v>0</v>
      </c>
      <c r="M38" s="210">
        <f t="shared" si="4"/>
        <v>0</v>
      </c>
      <c r="N38" s="180">
        <v>0</v>
      </c>
      <c r="O38" s="210">
        <f t="shared" si="5"/>
        <v>0</v>
      </c>
      <c r="P38" s="180">
        <v>0</v>
      </c>
      <c r="Q38" s="210">
        <f t="shared" si="6"/>
        <v>0</v>
      </c>
    </row>
    <row r="39" spans="1:17" x14ac:dyDescent="0.3">
      <c r="A39">
        <v>31</v>
      </c>
      <c r="B39" s="5" t="s">
        <v>20</v>
      </c>
      <c r="C39" s="178">
        <v>77</v>
      </c>
      <c r="D39" s="131">
        <v>17</v>
      </c>
      <c r="E39" s="210">
        <f t="shared" si="0"/>
        <v>4.2659974905897118E-3</v>
      </c>
      <c r="F39" s="180">
        <v>6</v>
      </c>
      <c r="G39" s="210">
        <f t="shared" si="1"/>
        <v>4.8979591836734691E-3</v>
      </c>
      <c r="H39" s="180">
        <v>14</v>
      </c>
      <c r="I39" s="210">
        <f t="shared" si="2"/>
        <v>1.5344147303814116E-3</v>
      </c>
      <c r="J39" s="180">
        <v>24</v>
      </c>
      <c r="K39" s="210">
        <f t="shared" si="3"/>
        <v>1.1299435028248588E-2</v>
      </c>
      <c r="L39" s="180">
        <v>16</v>
      </c>
      <c r="M39" s="210">
        <f t="shared" si="4"/>
        <v>2.1080368906455864E-2</v>
      </c>
      <c r="N39" s="180">
        <v>0</v>
      </c>
      <c r="O39" s="210">
        <f t="shared" si="5"/>
        <v>0</v>
      </c>
      <c r="P39" s="180">
        <v>0</v>
      </c>
      <c r="Q39" s="210">
        <f t="shared" si="6"/>
        <v>0</v>
      </c>
    </row>
    <row r="40" spans="1:17" x14ac:dyDescent="0.3">
      <c r="A40">
        <v>32</v>
      </c>
      <c r="B40" s="5" t="s">
        <v>311</v>
      </c>
      <c r="C40" s="178">
        <v>8</v>
      </c>
      <c r="D40" s="131">
        <v>2</v>
      </c>
      <c r="E40" s="210">
        <f t="shared" si="0"/>
        <v>5.018820577164366E-4</v>
      </c>
      <c r="F40" s="180">
        <v>0</v>
      </c>
      <c r="G40" s="210">
        <f t="shared" si="1"/>
        <v>0</v>
      </c>
      <c r="H40" s="180">
        <v>2</v>
      </c>
      <c r="I40" s="210">
        <f t="shared" si="2"/>
        <v>2.1920210434020167E-4</v>
      </c>
      <c r="J40" s="180">
        <v>4</v>
      </c>
      <c r="K40" s="210">
        <f t="shared" si="3"/>
        <v>1.8832391713747645E-3</v>
      </c>
      <c r="L40" s="180">
        <v>0</v>
      </c>
      <c r="M40" s="210">
        <f t="shared" si="4"/>
        <v>0</v>
      </c>
      <c r="N40" s="180">
        <v>0</v>
      </c>
      <c r="O40" s="210">
        <f t="shared" si="5"/>
        <v>0</v>
      </c>
      <c r="P40" s="180">
        <v>0</v>
      </c>
      <c r="Q40" s="210">
        <f t="shared" si="6"/>
        <v>0</v>
      </c>
    </row>
    <row r="41" spans="1:17" x14ac:dyDescent="0.3">
      <c r="A41">
        <v>33</v>
      </c>
      <c r="B41" s="5" t="s">
        <v>21</v>
      </c>
      <c r="C41" s="178">
        <v>4</v>
      </c>
      <c r="D41" s="131">
        <v>0</v>
      </c>
      <c r="E41" s="210">
        <f t="shared" si="0"/>
        <v>0</v>
      </c>
      <c r="F41" s="180">
        <v>0</v>
      </c>
      <c r="G41" s="210">
        <f t="shared" si="1"/>
        <v>0</v>
      </c>
      <c r="H41" s="180">
        <v>4</v>
      </c>
      <c r="I41" s="210">
        <f t="shared" si="2"/>
        <v>4.3840420868040335E-4</v>
      </c>
      <c r="J41" s="180">
        <v>0</v>
      </c>
      <c r="K41" s="210">
        <f t="shared" si="3"/>
        <v>0</v>
      </c>
      <c r="L41" s="180">
        <v>0</v>
      </c>
      <c r="M41" s="210">
        <f t="shared" si="4"/>
        <v>0</v>
      </c>
      <c r="N41" s="180">
        <v>0</v>
      </c>
      <c r="O41" s="210">
        <f t="shared" si="5"/>
        <v>0</v>
      </c>
      <c r="P41" s="180">
        <v>0</v>
      </c>
      <c r="Q41" s="210">
        <f t="shared" si="6"/>
        <v>0</v>
      </c>
    </row>
    <row r="42" spans="1:17" x14ac:dyDescent="0.3">
      <c r="A42">
        <v>34</v>
      </c>
      <c r="B42" s="5" t="s">
        <v>22</v>
      </c>
      <c r="C42" s="178">
        <v>159</v>
      </c>
      <c r="D42" s="131">
        <v>29</v>
      </c>
      <c r="E42" s="210">
        <f t="shared" si="0"/>
        <v>7.2772898368883314E-3</v>
      </c>
      <c r="F42" s="180">
        <v>33</v>
      </c>
      <c r="G42" s="210">
        <f t="shared" si="1"/>
        <v>2.6938775510204082E-2</v>
      </c>
      <c r="H42" s="180">
        <v>86</v>
      </c>
      <c r="I42" s="210">
        <f t="shared" si="2"/>
        <v>9.4256904866286718E-3</v>
      </c>
      <c r="J42" s="180">
        <v>10</v>
      </c>
      <c r="K42" s="210">
        <f t="shared" si="3"/>
        <v>4.7080979284369112E-3</v>
      </c>
      <c r="L42" s="180">
        <v>1</v>
      </c>
      <c r="M42" s="210">
        <f t="shared" si="4"/>
        <v>1.3175230566534915E-3</v>
      </c>
      <c r="N42" s="180">
        <v>0</v>
      </c>
      <c r="O42" s="210">
        <f t="shared" si="5"/>
        <v>0</v>
      </c>
      <c r="P42" s="180">
        <v>0</v>
      </c>
      <c r="Q42" s="210">
        <f t="shared" si="6"/>
        <v>0</v>
      </c>
    </row>
    <row r="43" spans="1:17" x14ac:dyDescent="0.3">
      <c r="A43">
        <v>35</v>
      </c>
      <c r="B43" s="5" t="s">
        <v>23</v>
      </c>
      <c r="C43" s="178">
        <v>22</v>
      </c>
      <c r="D43" s="131">
        <v>3</v>
      </c>
      <c r="E43" s="210">
        <f t="shared" si="0"/>
        <v>7.5282308657465501E-4</v>
      </c>
      <c r="F43" s="180">
        <v>8</v>
      </c>
      <c r="G43" s="210">
        <f t="shared" si="1"/>
        <v>6.5306122448979594E-3</v>
      </c>
      <c r="H43" s="180">
        <v>10</v>
      </c>
      <c r="I43" s="210">
        <f t="shared" si="2"/>
        <v>1.0960105217010083E-3</v>
      </c>
      <c r="J43" s="180">
        <v>1</v>
      </c>
      <c r="K43" s="210">
        <f t="shared" si="3"/>
        <v>4.7080979284369113E-4</v>
      </c>
      <c r="L43" s="180">
        <v>0</v>
      </c>
      <c r="M43" s="210">
        <f t="shared" si="4"/>
        <v>0</v>
      </c>
      <c r="N43" s="180">
        <v>0</v>
      </c>
      <c r="O43" s="210">
        <f t="shared" si="5"/>
        <v>0</v>
      </c>
      <c r="P43" s="180">
        <v>0</v>
      </c>
      <c r="Q43" s="210">
        <f t="shared" si="6"/>
        <v>0</v>
      </c>
    </row>
    <row r="44" spans="1:17" x14ac:dyDescent="0.3">
      <c r="A44">
        <v>36</v>
      </c>
      <c r="B44" s="5" t="s">
        <v>24</v>
      </c>
      <c r="C44" s="178">
        <v>368</v>
      </c>
      <c r="D44" s="131">
        <v>111</v>
      </c>
      <c r="E44" s="210">
        <f t="shared" si="0"/>
        <v>2.7854454203262234E-2</v>
      </c>
      <c r="F44" s="180">
        <v>73</v>
      </c>
      <c r="G44" s="210">
        <f t="shared" si="1"/>
        <v>5.9591836734693877E-2</v>
      </c>
      <c r="H44" s="180">
        <v>150</v>
      </c>
      <c r="I44" s="210">
        <f t="shared" si="2"/>
        <v>1.6440157825515125E-2</v>
      </c>
      <c r="J44" s="180">
        <v>22</v>
      </c>
      <c r="K44" s="210">
        <f t="shared" si="3"/>
        <v>1.0357815442561206E-2</v>
      </c>
      <c r="L44" s="180">
        <v>12</v>
      </c>
      <c r="M44" s="210">
        <f t="shared" si="4"/>
        <v>1.5810276679841896E-2</v>
      </c>
      <c r="N44" s="180">
        <v>0</v>
      </c>
      <c r="O44" s="210">
        <f t="shared" si="5"/>
        <v>0</v>
      </c>
      <c r="P44" s="180">
        <v>0</v>
      </c>
      <c r="Q44" s="210">
        <f t="shared" si="6"/>
        <v>0</v>
      </c>
    </row>
    <row r="45" spans="1:17" x14ac:dyDescent="0.3">
      <c r="A45">
        <v>37</v>
      </c>
      <c r="B45" s="5" t="s">
        <v>25</v>
      </c>
      <c r="C45" s="178">
        <v>2</v>
      </c>
      <c r="D45" s="131">
        <v>0</v>
      </c>
      <c r="E45" s="210">
        <f t="shared" si="0"/>
        <v>0</v>
      </c>
      <c r="F45" s="180">
        <v>0</v>
      </c>
      <c r="G45" s="210">
        <f t="shared" si="1"/>
        <v>0</v>
      </c>
      <c r="H45" s="180">
        <v>1</v>
      </c>
      <c r="I45" s="210">
        <f t="shared" si="2"/>
        <v>1.0960105217010084E-4</v>
      </c>
      <c r="J45" s="180">
        <v>0</v>
      </c>
      <c r="K45" s="210">
        <f t="shared" si="3"/>
        <v>0</v>
      </c>
      <c r="L45" s="180">
        <v>1</v>
      </c>
      <c r="M45" s="210">
        <f t="shared" si="4"/>
        <v>1.3175230566534915E-3</v>
      </c>
      <c r="N45" s="180">
        <v>0</v>
      </c>
      <c r="O45" s="210">
        <f t="shared" si="5"/>
        <v>0</v>
      </c>
      <c r="P45" s="180">
        <v>0</v>
      </c>
      <c r="Q45" s="210">
        <f t="shared" si="6"/>
        <v>0</v>
      </c>
    </row>
    <row r="46" spans="1:17" x14ac:dyDescent="0.3">
      <c r="A46">
        <v>38</v>
      </c>
      <c r="B46" s="5" t="s">
        <v>26</v>
      </c>
      <c r="C46" s="178">
        <v>131</v>
      </c>
      <c r="D46" s="131">
        <v>36</v>
      </c>
      <c r="E46" s="210">
        <f t="shared" si="0"/>
        <v>9.0338770388958597E-3</v>
      </c>
      <c r="F46" s="180">
        <v>10</v>
      </c>
      <c r="G46" s="210">
        <f t="shared" si="1"/>
        <v>8.1632653061224497E-3</v>
      </c>
      <c r="H46" s="180">
        <v>65</v>
      </c>
      <c r="I46" s="210">
        <f t="shared" si="2"/>
        <v>7.1240683910565542E-3</v>
      </c>
      <c r="J46" s="180">
        <v>19</v>
      </c>
      <c r="K46" s="210">
        <f t="shared" si="3"/>
        <v>8.9453860640301315E-3</v>
      </c>
      <c r="L46" s="180">
        <v>1</v>
      </c>
      <c r="M46" s="210">
        <f t="shared" si="4"/>
        <v>1.3175230566534915E-3</v>
      </c>
      <c r="N46" s="180">
        <v>1</v>
      </c>
      <c r="O46" s="210">
        <f t="shared" si="5"/>
        <v>7.6923076923076927E-2</v>
      </c>
      <c r="P46" s="180">
        <v>0</v>
      </c>
      <c r="Q46" s="210">
        <f t="shared" si="6"/>
        <v>0</v>
      </c>
    </row>
    <row r="47" spans="1:17" x14ac:dyDescent="0.3">
      <c r="A47">
        <v>39</v>
      </c>
      <c r="B47" s="5" t="s">
        <v>27</v>
      </c>
      <c r="C47" s="178">
        <v>217</v>
      </c>
      <c r="D47" s="131">
        <v>48</v>
      </c>
      <c r="E47" s="210">
        <f t="shared" si="0"/>
        <v>1.204516938519448E-2</v>
      </c>
      <c r="F47" s="180">
        <v>21</v>
      </c>
      <c r="G47" s="210">
        <f t="shared" si="1"/>
        <v>1.7142857142857144E-2</v>
      </c>
      <c r="H47" s="180">
        <v>112</v>
      </c>
      <c r="I47" s="210">
        <f t="shared" si="2"/>
        <v>1.2275317843051293E-2</v>
      </c>
      <c r="J47" s="180">
        <v>16</v>
      </c>
      <c r="K47" s="210">
        <f t="shared" si="3"/>
        <v>7.5329566854990581E-3</v>
      </c>
      <c r="L47" s="180">
        <v>19</v>
      </c>
      <c r="M47" s="210">
        <f t="shared" si="4"/>
        <v>2.5032938076416336E-2</v>
      </c>
      <c r="N47" s="180">
        <v>0</v>
      </c>
      <c r="O47" s="210">
        <f t="shared" si="5"/>
        <v>0</v>
      </c>
      <c r="P47" s="180">
        <v>0</v>
      </c>
      <c r="Q47" s="210">
        <f t="shared" si="6"/>
        <v>0</v>
      </c>
    </row>
    <row r="48" spans="1:17" x14ac:dyDescent="0.3">
      <c r="A48">
        <v>40</v>
      </c>
      <c r="B48" s="5" t="s">
        <v>28</v>
      </c>
      <c r="C48" s="178">
        <v>6</v>
      </c>
      <c r="D48" s="131">
        <v>5</v>
      </c>
      <c r="E48" s="210">
        <f t="shared" si="0"/>
        <v>1.2547051442910915E-3</v>
      </c>
      <c r="F48" s="180">
        <v>0</v>
      </c>
      <c r="G48" s="210">
        <f t="shared" si="1"/>
        <v>0</v>
      </c>
      <c r="H48" s="180">
        <v>1</v>
      </c>
      <c r="I48" s="210">
        <f t="shared" si="2"/>
        <v>1.0960105217010084E-4</v>
      </c>
      <c r="J48" s="180">
        <v>0</v>
      </c>
      <c r="K48" s="210">
        <f t="shared" si="3"/>
        <v>0</v>
      </c>
      <c r="L48" s="180">
        <v>0</v>
      </c>
      <c r="M48" s="210">
        <f t="shared" si="4"/>
        <v>0</v>
      </c>
      <c r="N48" s="180">
        <v>0</v>
      </c>
      <c r="O48" s="210">
        <f t="shared" si="5"/>
        <v>0</v>
      </c>
      <c r="P48" s="180">
        <v>0</v>
      </c>
      <c r="Q48" s="210">
        <f t="shared" si="6"/>
        <v>0</v>
      </c>
    </row>
    <row r="49" spans="1:17" x14ac:dyDescent="0.3">
      <c r="A49">
        <v>41</v>
      </c>
      <c r="B49" s="5" t="s">
        <v>29</v>
      </c>
      <c r="C49" s="178">
        <v>4</v>
      </c>
      <c r="D49" s="131">
        <v>4</v>
      </c>
      <c r="E49" s="210">
        <f t="shared" si="0"/>
        <v>1.0037641154328732E-3</v>
      </c>
      <c r="F49" s="180">
        <v>0</v>
      </c>
      <c r="G49" s="210">
        <f t="shared" si="1"/>
        <v>0</v>
      </c>
      <c r="H49" s="180">
        <v>0</v>
      </c>
      <c r="I49" s="210">
        <f t="shared" si="2"/>
        <v>0</v>
      </c>
      <c r="J49" s="180">
        <v>0</v>
      </c>
      <c r="K49" s="210">
        <f t="shared" si="3"/>
        <v>0</v>
      </c>
      <c r="L49" s="180">
        <v>0</v>
      </c>
      <c r="M49" s="210">
        <f t="shared" si="4"/>
        <v>0</v>
      </c>
      <c r="N49" s="180">
        <v>0</v>
      </c>
      <c r="O49" s="210">
        <f t="shared" si="5"/>
        <v>0</v>
      </c>
      <c r="P49" s="180">
        <v>0</v>
      </c>
      <c r="Q49" s="210">
        <f t="shared" si="6"/>
        <v>0</v>
      </c>
    </row>
    <row r="50" spans="1:17" x14ac:dyDescent="0.3">
      <c r="A50">
        <v>42</v>
      </c>
      <c r="B50" s="5" t="s">
        <v>312</v>
      </c>
      <c r="C50" s="178">
        <v>165</v>
      </c>
      <c r="D50" s="131">
        <v>31</v>
      </c>
      <c r="E50" s="210">
        <f t="shared" si="0"/>
        <v>7.7791718946047675E-3</v>
      </c>
      <c r="F50" s="180">
        <v>16</v>
      </c>
      <c r="G50" s="210">
        <f t="shared" si="1"/>
        <v>1.3061224489795919E-2</v>
      </c>
      <c r="H50" s="180">
        <v>106</v>
      </c>
      <c r="I50" s="210">
        <f t="shared" si="2"/>
        <v>1.1617711530030689E-2</v>
      </c>
      <c r="J50" s="180">
        <v>8</v>
      </c>
      <c r="K50" s="210">
        <f t="shared" si="3"/>
        <v>3.766478342749529E-3</v>
      </c>
      <c r="L50" s="180">
        <v>4</v>
      </c>
      <c r="M50" s="210">
        <f t="shared" si="4"/>
        <v>5.270092226613966E-3</v>
      </c>
      <c r="N50" s="180">
        <v>0</v>
      </c>
      <c r="O50" s="210">
        <f t="shared" si="5"/>
        <v>0</v>
      </c>
      <c r="P50" s="180">
        <v>0</v>
      </c>
      <c r="Q50" s="210">
        <f t="shared" si="6"/>
        <v>0</v>
      </c>
    </row>
    <row r="51" spans="1:17" x14ac:dyDescent="0.3">
      <c r="A51">
        <v>43</v>
      </c>
      <c r="B51" s="5" t="s">
        <v>30</v>
      </c>
      <c r="C51" s="178">
        <v>12</v>
      </c>
      <c r="D51" s="131">
        <v>0</v>
      </c>
      <c r="E51" s="210">
        <f t="shared" si="0"/>
        <v>0</v>
      </c>
      <c r="F51" s="180">
        <v>1</v>
      </c>
      <c r="G51" s="210">
        <f t="shared" si="1"/>
        <v>8.1632653061224493E-4</v>
      </c>
      <c r="H51" s="180">
        <v>11</v>
      </c>
      <c r="I51" s="210">
        <f t="shared" si="2"/>
        <v>1.2056115738711091E-3</v>
      </c>
      <c r="J51" s="180">
        <v>0</v>
      </c>
      <c r="K51" s="210">
        <f t="shared" si="3"/>
        <v>0</v>
      </c>
      <c r="L51" s="180">
        <v>0</v>
      </c>
      <c r="M51" s="210">
        <f t="shared" si="4"/>
        <v>0</v>
      </c>
      <c r="N51" s="180">
        <v>0</v>
      </c>
      <c r="O51" s="210">
        <f t="shared" si="5"/>
        <v>0</v>
      </c>
      <c r="P51" s="180">
        <v>11</v>
      </c>
      <c r="Q51" s="210">
        <f t="shared" si="6"/>
        <v>0.15714285714285714</v>
      </c>
    </row>
    <row r="52" spans="1:17" x14ac:dyDescent="0.3">
      <c r="A52">
        <v>44</v>
      </c>
      <c r="B52" s="5" t="s">
        <v>313</v>
      </c>
      <c r="C52" s="178">
        <v>1901</v>
      </c>
      <c r="D52" s="131">
        <v>323</v>
      </c>
      <c r="E52" s="210">
        <f t="shared" si="0"/>
        <v>8.105395232120452E-2</v>
      </c>
      <c r="F52" s="180">
        <v>76</v>
      </c>
      <c r="G52" s="210">
        <f t="shared" si="1"/>
        <v>6.2040816326530614E-2</v>
      </c>
      <c r="H52" s="180">
        <v>1057</v>
      </c>
      <c r="I52" s="210">
        <f t="shared" si="2"/>
        <v>0.11584831214379658</v>
      </c>
      <c r="J52" s="180">
        <v>306</v>
      </c>
      <c r="K52" s="210">
        <f t="shared" si="3"/>
        <v>0.1440677966101695</v>
      </c>
      <c r="L52" s="180">
        <v>128</v>
      </c>
      <c r="M52" s="210">
        <f t="shared" si="4"/>
        <v>0.16864295125164691</v>
      </c>
      <c r="N52" s="180">
        <v>0</v>
      </c>
      <c r="O52" s="210">
        <f t="shared" si="5"/>
        <v>0</v>
      </c>
      <c r="P52" s="180">
        <v>0</v>
      </c>
      <c r="Q52" s="210">
        <f t="shared" si="6"/>
        <v>0</v>
      </c>
    </row>
    <row r="53" spans="1:17" x14ac:dyDescent="0.3">
      <c r="A53">
        <v>45</v>
      </c>
      <c r="B53" s="5" t="s">
        <v>314</v>
      </c>
      <c r="C53" s="178">
        <v>5</v>
      </c>
      <c r="D53" s="131">
        <v>3</v>
      </c>
      <c r="E53" s="210">
        <f t="shared" si="0"/>
        <v>7.5282308657465501E-4</v>
      </c>
      <c r="F53" s="180">
        <v>0</v>
      </c>
      <c r="G53" s="210">
        <f t="shared" si="1"/>
        <v>0</v>
      </c>
      <c r="H53" s="180">
        <v>2</v>
      </c>
      <c r="I53" s="210">
        <f t="shared" si="2"/>
        <v>2.1920210434020167E-4</v>
      </c>
      <c r="J53" s="180">
        <v>0</v>
      </c>
      <c r="K53" s="210">
        <f t="shared" si="3"/>
        <v>0</v>
      </c>
      <c r="L53" s="180">
        <v>0</v>
      </c>
      <c r="M53" s="210">
        <f t="shared" si="4"/>
        <v>0</v>
      </c>
      <c r="N53" s="180">
        <v>0</v>
      </c>
      <c r="O53" s="210">
        <f t="shared" si="5"/>
        <v>0</v>
      </c>
      <c r="P53" s="180">
        <v>0</v>
      </c>
      <c r="Q53" s="210">
        <f t="shared" si="6"/>
        <v>0</v>
      </c>
    </row>
    <row r="54" spans="1:17" x14ac:dyDescent="0.3">
      <c r="A54">
        <v>46</v>
      </c>
      <c r="B54" s="5" t="s">
        <v>315</v>
      </c>
      <c r="C54" s="178">
        <v>68</v>
      </c>
      <c r="D54" s="131">
        <v>16</v>
      </c>
      <c r="E54" s="210">
        <f t="shared" si="0"/>
        <v>4.0150564617314928E-3</v>
      </c>
      <c r="F54" s="180">
        <v>3</v>
      </c>
      <c r="G54" s="210">
        <f t="shared" si="1"/>
        <v>2.4489795918367346E-3</v>
      </c>
      <c r="H54" s="180">
        <v>37</v>
      </c>
      <c r="I54" s="210">
        <f t="shared" si="2"/>
        <v>4.055238930293731E-3</v>
      </c>
      <c r="J54" s="180">
        <v>7</v>
      </c>
      <c r="K54" s="210">
        <f t="shared" si="3"/>
        <v>3.2956685499058382E-3</v>
      </c>
      <c r="L54" s="180">
        <v>4</v>
      </c>
      <c r="M54" s="210">
        <f t="shared" si="4"/>
        <v>5.270092226613966E-3</v>
      </c>
      <c r="N54" s="180">
        <v>0</v>
      </c>
      <c r="O54" s="210">
        <f t="shared" si="5"/>
        <v>0</v>
      </c>
      <c r="P54" s="180">
        <v>1</v>
      </c>
      <c r="Q54" s="210">
        <f t="shared" si="6"/>
        <v>1.4285714285714285E-2</v>
      </c>
    </row>
    <row r="55" spans="1:17" x14ac:dyDescent="0.3">
      <c r="A55">
        <v>47</v>
      </c>
      <c r="B55" s="5" t="s">
        <v>316</v>
      </c>
      <c r="C55" s="178">
        <v>77</v>
      </c>
      <c r="D55" s="131">
        <v>33</v>
      </c>
      <c r="E55" s="210">
        <f t="shared" si="0"/>
        <v>8.2810539523212046E-3</v>
      </c>
      <c r="F55" s="180">
        <v>0</v>
      </c>
      <c r="G55" s="210">
        <f t="shared" si="1"/>
        <v>0</v>
      </c>
      <c r="H55" s="180">
        <v>35</v>
      </c>
      <c r="I55" s="210">
        <f t="shared" si="2"/>
        <v>3.8360368259535292E-3</v>
      </c>
      <c r="J55" s="180">
        <v>3</v>
      </c>
      <c r="K55" s="210">
        <f t="shared" si="3"/>
        <v>1.4124293785310734E-3</v>
      </c>
      <c r="L55" s="180">
        <v>6</v>
      </c>
      <c r="M55" s="210">
        <f t="shared" si="4"/>
        <v>7.9051383399209481E-3</v>
      </c>
      <c r="N55" s="180">
        <v>0</v>
      </c>
      <c r="O55" s="210">
        <f t="shared" si="5"/>
        <v>0</v>
      </c>
      <c r="P55" s="180">
        <v>0</v>
      </c>
      <c r="Q55" s="210">
        <f t="shared" si="6"/>
        <v>0</v>
      </c>
    </row>
    <row r="56" spans="1:17" x14ac:dyDescent="0.3">
      <c r="A56">
        <v>48</v>
      </c>
      <c r="B56" s="5" t="s">
        <v>155</v>
      </c>
      <c r="C56" s="178">
        <v>20</v>
      </c>
      <c r="D56" s="131">
        <v>8</v>
      </c>
      <c r="E56" s="210">
        <f t="shared" si="0"/>
        <v>2.0075282308657464E-3</v>
      </c>
      <c r="F56" s="180">
        <v>2</v>
      </c>
      <c r="G56" s="210">
        <f t="shared" si="1"/>
        <v>1.6326530612244899E-3</v>
      </c>
      <c r="H56" s="180">
        <v>9</v>
      </c>
      <c r="I56" s="210">
        <f t="shared" si="2"/>
        <v>9.8640946953090758E-4</v>
      </c>
      <c r="J56" s="180">
        <v>0</v>
      </c>
      <c r="K56" s="210">
        <f t="shared" si="3"/>
        <v>0</v>
      </c>
      <c r="L56" s="180">
        <v>1</v>
      </c>
      <c r="M56" s="210">
        <f t="shared" si="4"/>
        <v>1.3175230566534915E-3</v>
      </c>
      <c r="N56" s="180">
        <v>0</v>
      </c>
      <c r="O56" s="210">
        <f t="shared" si="5"/>
        <v>0</v>
      </c>
      <c r="P56" s="180">
        <v>0</v>
      </c>
      <c r="Q56" s="210">
        <f t="shared" si="6"/>
        <v>0</v>
      </c>
    </row>
    <row r="57" spans="1:17" x14ac:dyDescent="0.3">
      <c r="A57">
        <v>49</v>
      </c>
      <c r="B57" s="5" t="s">
        <v>317</v>
      </c>
      <c r="C57" s="178">
        <v>257</v>
      </c>
      <c r="D57" s="131">
        <v>68</v>
      </c>
      <c r="E57" s="210">
        <f t="shared" si="0"/>
        <v>1.7063989962358847E-2</v>
      </c>
      <c r="F57" s="180">
        <v>16</v>
      </c>
      <c r="G57" s="210">
        <f t="shared" si="1"/>
        <v>1.3061224489795919E-2</v>
      </c>
      <c r="H57" s="180">
        <v>124</v>
      </c>
      <c r="I57" s="210">
        <f t="shared" si="2"/>
        <v>1.3590530469092503E-2</v>
      </c>
      <c r="J57" s="180">
        <v>42</v>
      </c>
      <c r="K57" s="210">
        <f t="shared" si="3"/>
        <v>1.977401129943503E-2</v>
      </c>
      <c r="L57" s="180">
        <v>4</v>
      </c>
      <c r="M57" s="210">
        <f t="shared" si="4"/>
        <v>5.270092226613966E-3</v>
      </c>
      <c r="N57" s="180">
        <v>0</v>
      </c>
      <c r="O57" s="210">
        <f t="shared" si="5"/>
        <v>0</v>
      </c>
      <c r="P57" s="180">
        <v>3</v>
      </c>
      <c r="Q57" s="210">
        <f t="shared" si="6"/>
        <v>4.2857142857142858E-2</v>
      </c>
    </row>
    <row r="58" spans="1:17" x14ac:dyDescent="0.3">
      <c r="A58">
        <v>50</v>
      </c>
      <c r="B58" s="5" t="s">
        <v>318</v>
      </c>
      <c r="C58" s="178">
        <v>0</v>
      </c>
      <c r="D58" s="131">
        <v>0</v>
      </c>
      <c r="E58" s="210">
        <f t="shared" si="0"/>
        <v>0</v>
      </c>
      <c r="F58" s="180">
        <v>0</v>
      </c>
      <c r="G58" s="210">
        <f t="shared" si="1"/>
        <v>0</v>
      </c>
      <c r="H58" s="180">
        <v>0</v>
      </c>
      <c r="I58" s="210">
        <f t="shared" si="2"/>
        <v>0</v>
      </c>
      <c r="J58" s="180">
        <v>0</v>
      </c>
      <c r="K58" s="210">
        <f t="shared" si="3"/>
        <v>0</v>
      </c>
      <c r="L58" s="180">
        <v>0</v>
      </c>
      <c r="M58" s="210">
        <f t="shared" si="4"/>
        <v>0</v>
      </c>
      <c r="N58" s="180">
        <v>0</v>
      </c>
      <c r="O58" s="210">
        <f t="shared" si="5"/>
        <v>0</v>
      </c>
      <c r="P58" s="180">
        <v>0</v>
      </c>
      <c r="Q58" s="210">
        <f t="shared" si="6"/>
        <v>0</v>
      </c>
    </row>
    <row r="59" spans="1:17" x14ac:dyDescent="0.3">
      <c r="A59">
        <v>51</v>
      </c>
      <c r="B59" s="5" t="s">
        <v>322</v>
      </c>
      <c r="C59" s="178">
        <v>15</v>
      </c>
      <c r="D59" s="131">
        <v>13</v>
      </c>
      <c r="E59" s="210">
        <f t="shared" si="0"/>
        <v>3.2622333751568381E-3</v>
      </c>
      <c r="F59" s="180">
        <v>0</v>
      </c>
      <c r="G59" s="210">
        <f t="shared" si="1"/>
        <v>0</v>
      </c>
      <c r="H59" s="180">
        <v>2</v>
      </c>
      <c r="I59" s="210">
        <f t="shared" si="2"/>
        <v>2.1920210434020167E-4</v>
      </c>
      <c r="J59" s="180">
        <v>0</v>
      </c>
      <c r="K59" s="210">
        <f t="shared" si="3"/>
        <v>0</v>
      </c>
      <c r="L59" s="180">
        <v>0</v>
      </c>
      <c r="M59" s="210">
        <f t="shared" si="4"/>
        <v>0</v>
      </c>
      <c r="N59" s="180">
        <v>0</v>
      </c>
      <c r="O59" s="210">
        <f t="shared" si="5"/>
        <v>0</v>
      </c>
      <c r="P59" s="180">
        <v>0</v>
      </c>
      <c r="Q59" s="210">
        <f t="shared" si="6"/>
        <v>0</v>
      </c>
    </row>
    <row r="60" spans="1:17" x14ac:dyDescent="0.3">
      <c r="A60">
        <v>52</v>
      </c>
      <c r="B60" s="5" t="s">
        <v>39</v>
      </c>
      <c r="C60" s="178">
        <v>0</v>
      </c>
      <c r="D60" s="131">
        <v>0</v>
      </c>
      <c r="E60" s="210">
        <f t="shared" si="0"/>
        <v>0</v>
      </c>
      <c r="F60" s="180">
        <v>0</v>
      </c>
      <c r="G60" s="210">
        <f t="shared" si="1"/>
        <v>0</v>
      </c>
      <c r="H60" s="180">
        <v>0</v>
      </c>
      <c r="I60" s="210">
        <f t="shared" si="2"/>
        <v>0</v>
      </c>
      <c r="J60" s="180">
        <v>0</v>
      </c>
      <c r="K60" s="210">
        <f t="shared" si="3"/>
        <v>0</v>
      </c>
      <c r="L60" s="180">
        <v>0</v>
      </c>
      <c r="M60" s="210">
        <f t="shared" si="4"/>
        <v>0</v>
      </c>
      <c r="N60" s="180">
        <v>0</v>
      </c>
      <c r="O60" s="210">
        <f t="shared" si="5"/>
        <v>0</v>
      </c>
      <c r="P60" s="180">
        <v>0</v>
      </c>
      <c r="Q60" s="210">
        <f t="shared" si="6"/>
        <v>0</v>
      </c>
    </row>
    <row r="61" spans="1:17" x14ac:dyDescent="0.3">
      <c r="A61">
        <v>53</v>
      </c>
      <c r="B61" s="5" t="s">
        <v>31</v>
      </c>
      <c r="C61" s="178">
        <v>18</v>
      </c>
      <c r="D61" s="131">
        <v>10</v>
      </c>
      <c r="E61" s="210">
        <f t="shared" si="0"/>
        <v>2.509410288582183E-3</v>
      </c>
      <c r="F61" s="180">
        <v>4</v>
      </c>
      <c r="G61" s="210">
        <f t="shared" si="1"/>
        <v>3.2653061224489797E-3</v>
      </c>
      <c r="H61" s="180">
        <v>3</v>
      </c>
      <c r="I61" s="210">
        <f t="shared" si="2"/>
        <v>3.2880315651030251E-4</v>
      </c>
      <c r="J61" s="180">
        <v>0</v>
      </c>
      <c r="K61" s="210">
        <f t="shared" si="3"/>
        <v>0</v>
      </c>
      <c r="L61" s="180">
        <v>1</v>
      </c>
      <c r="M61" s="210">
        <f t="shared" si="4"/>
        <v>1.3175230566534915E-3</v>
      </c>
      <c r="N61" s="180">
        <v>0</v>
      </c>
      <c r="O61" s="210">
        <f t="shared" si="5"/>
        <v>0</v>
      </c>
      <c r="P61" s="180">
        <v>0</v>
      </c>
      <c r="Q61" s="210">
        <f t="shared" si="6"/>
        <v>0</v>
      </c>
    </row>
    <row r="62" spans="1:17" x14ac:dyDescent="0.3">
      <c r="A62">
        <v>54</v>
      </c>
      <c r="B62" s="8" t="s">
        <v>32</v>
      </c>
      <c r="C62" s="178">
        <v>1481</v>
      </c>
      <c r="D62" s="21">
        <v>280</v>
      </c>
      <c r="E62" s="210">
        <f t="shared" si="0"/>
        <v>7.0263488080301126E-2</v>
      </c>
      <c r="F62" s="180">
        <v>58</v>
      </c>
      <c r="G62" s="210">
        <f t="shared" si="1"/>
        <v>4.7346938775510203E-2</v>
      </c>
      <c r="H62" s="180">
        <v>817</v>
      </c>
      <c r="I62" s="210">
        <f t="shared" si="2"/>
        <v>8.9544059622972377E-2</v>
      </c>
      <c r="J62" s="180">
        <v>262</v>
      </c>
      <c r="K62" s="210">
        <f t="shared" si="3"/>
        <v>0.12335216572504708</v>
      </c>
      <c r="L62" s="180">
        <v>56</v>
      </c>
      <c r="M62" s="210">
        <f t="shared" si="4"/>
        <v>7.378129117259552E-2</v>
      </c>
      <c r="N62" s="180">
        <v>1</v>
      </c>
      <c r="O62" s="210">
        <f t="shared" si="5"/>
        <v>7.6923076923076927E-2</v>
      </c>
      <c r="P62" s="180">
        <v>7</v>
      </c>
      <c r="Q62" s="210">
        <f t="shared" si="6"/>
        <v>0.1</v>
      </c>
    </row>
    <row r="63" spans="1:17" x14ac:dyDescent="0.3">
      <c r="A63">
        <v>55</v>
      </c>
      <c r="B63" s="5" t="s">
        <v>33</v>
      </c>
      <c r="C63" s="178">
        <v>966</v>
      </c>
      <c r="D63" s="131">
        <v>195</v>
      </c>
      <c r="E63" s="210">
        <f t="shared" si="0"/>
        <v>4.8933500627352571E-2</v>
      </c>
      <c r="F63" s="180">
        <v>59</v>
      </c>
      <c r="G63" s="210">
        <f t="shared" si="1"/>
        <v>4.8163265306122451E-2</v>
      </c>
      <c r="H63" s="180">
        <v>508</v>
      </c>
      <c r="I63" s="210">
        <f t="shared" si="2"/>
        <v>5.5677334502411226E-2</v>
      </c>
      <c r="J63" s="180">
        <v>166</v>
      </c>
      <c r="K63" s="210">
        <f t="shared" si="3"/>
        <v>7.8154425612052728E-2</v>
      </c>
      <c r="L63" s="180">
        <v>33</v>
      </c>
      <c r="M63" s="210">
        <f t="shared" si="4"/>
        <v>4.3478260869565216E-2</v>
      </c>
      <c r="N63" s="180">
        <v>1</v>
      </c>
      <c r="O63" s="210">
        <f t="shared" si="5"/>
        <v>7.6923076923076927E-2</v>
      </c>
      <c r="P63" s="180">
        <v>5</v>
      </c>
      <c r="Q63" s="210">
        <f t="shared" si="6"/>
        <v>7.1428571428571425E-2</v>
      </c>
    </row>
    <row r="64" spans="1:17" x14ac:dyDescent="0.3">
      <c r="A64">
        <v>56</v>
      </c>
      <c r="B64" s="5" t="s">
        <v>34</v>
      </c>
      <c r="C64" s="178">
        <v>114</v>
      </c>
      <c r="D64" s="131">
        <v>30</v>
      </c>
      <c r="E64" s="210">
        <f t="shared" si="0"/>
        <v>7.5282308657465494E-3</v>
      </c>
      <c r="F64" s="180">
        <v>16</v>
      </c>
      <c r="G64" s="210">
        <f t="shared" si="1"/>
        <v>1.3061224489795919E-2</v>
      </c>
      <c r="H64" s="180">
        <v>53</v>
      </c>
      <c r="I64" s="210">
        <f t="shared" si="2"/>
        <v>5.8088557650153444E-3</v>
      </c>
      <c r="J64" s="180">
        <v>14</v>
      </c>
      <c r="K64" s="210">
        <f t="shared" si="3"/>
        <v>6.5913370998116763E-3</v>
      </c>
      <c r="L64" s="180">
        <v>0</v>
      </c>
      <c r="M64" s="210">
        <f t="shared" si="4"/>
        <v>0</v>
      </c>
      <c r="N64" s="180">
        <v>0</v>
      </c>
      <c r="O64" s="210">
        <f t="shared" si="5"/>
        <v>0</v>
      </c>
      <c r="P64" s="180">
        <v>0</v>
      </c>
      <c r="Q64" s="210">
        <f t="shared" si="6"/>
        <v>0</v>
      </c>
    </row>
    <row r="65" spans="1:17" x14ac:dyDescent="0.3">
      <c r="A65">
        <v>57</v>
      </c>
      <c r="B65" s="5" t="s">
        <v>319</v>
      </c>
      <c r="C65" s="178">
        <v>28</v>
      </c>
      <c r="D65" s="131">
        <v>4</v>
      </c>
      <c r="E65" s="210">
        <f t="shared" si="0"/>
        <v>1.0037641154328732E-3</v>
      </c>
      <c r="F65" s="180">
        <v>2</v>
      </c>
      <c r="G65" s="210">
        <f t="shared" si="1"/>
        <v>1.6326530612244899E-3</v>
      </c>
      <c r="H65" s="180">
        <v>18</v>
      </c>
      <c r="I65" s="210">
        <f t="shared" si="2"/>
        <v>1.9728189390618152E-3</v>
      </c>
      <c r="J65" s="180">
        <v>4</v>
      </c>
      <c r="K65" s="210">
        <f t="shared" si="3"/>
        <v>1.8832391713747645E-3</v>
      </c>
      <c r="L65" s="180">
        <v>0</v>
      </c>
      <c r="M65" s="210">
        <f t="shared" si="4"/>
        <v>0</v>
      </c>
      <c r="N65" s="180">
        <v>0</v>
      </c>
      <c r="O65" s="210">
        <f t="shared" si="5"/>
        <v>0</v>
      </c>
      <c r="P65" s="180">
        <v>0</v>
      </c>
      <c r="Q65" s="210">
        <f t="shared" si="6"/>
        <v>0</v>
      </c>
    </row>
    <row r="66" spans="1:17" x14ac:dyDescent="0.3">
      <c r="A66">
        <v>58</v>
      </c>
      <c r="B66" s="5" t="s">
        <v>320</v>
      </c>
      <c r="C66" s="178">
        <v>14</v>
      </c>
      <c r="D66" s="131">
        <v>4</v>
      </c>
      <c r="E66" s="210">
        <f t="shared" si="0"/>
        <v>1.0037641154328732E-3</v>
      </c>
      <c r="F66" s="180">
        <v>0</v>
      </c>
      <c r="G66" s="210">
        <f t="shared" si="1"/>
        <v>0</v>
      </c>
      <c r="H66" s="180">
        <v>2</v>
      </c>
      <c r="I66" s="210">
        <f t="shared" si="2"/>
        <v>2.1920210434020167E-4</v>
      </c>
      <c r="J66" s="180">
        <v>8</v>
      </c>
      <c r="K66" s="210">
        <f t="shared" si="3"/>
        <v>3.766478342749529E-3</v>
      </c>
      <c r="L66" s="180">
        <v>0</v>
      </c>
      <c r="M66" s="210">
        <f t="shared" si="4"/>
        <v>0</v>
      </c>
      <c r="N66" s="180">
        <v>0</v>
      </c>
      <c r="O66" s="210">
        <f t="shared" si="5"/>
        <v>0</v>
      </c>
      <c r="P66" s="180">
        <v>0</v>
      </c>
      <c r="Q66" s="210">
        <f t="shared" si="6"/>
        <v>0</v>
      </c>
    </row>
    <row r="67" spans="1:17" x14ac:dyDescent="0.3">
      <c r="A67">
        <v>59</v>
      </c>
      <c r="B67" s="5" t="s">
        <v>321</v>
      </c>
      <c r="C67" s="178">
        <v>1208</v>
      </c>
      <c r="D67" s="131">
        <v>317</v>
      </c>
      <c r="E67" s="210">
        <f t="shared" si="0"/>
        <v>7.9548306148055206E-2</v>
      </c>
      <c r="F67" s="180">
        <v>73</v>
      </c>
      <c r="G67" s="210">
        <f t="shared" si="1"/>
        <v>5.9591836734693877E-2</v>
      </c>
      <c r="H67" s="180">
        <v>581</v>
      </c>
      <c r="I67" s="210">
        <f t="shared" si="2"/>
        <v>6.3678211310828584E-2</v>
      </c>
      <c r="J67" s="180">
        <v>175</v>
      </c>
      <c r="K67" s="210">
        <f t="shared" si="3"/>
        <v>8.239171374764595E-2</v>
      </c>
      <c r="L67" s="180">
        <v>60</v>
      </c>
      <c r="M67" s="210">
        <f t="shared" si="4"/>
        <v>7.9051383399209488E-2</v>
      </c>
      <c r="N67" s="180">
        <v>0</v>
      </c>
      <c r="O67" s="210">
        <f t="shared" si="5"/>
        <v>0</v>
      </c>
      <c r="P67" s="180">
        <v>2</v>
      </c>
      <c r="Q67" s="210">
        <f t="shared" si="6"/>
        <v>2.8571428571428571E-2</v>
      </c>
    </row>
    <row r="68" spans="1:17" x14ac:dyDescent="0.3">
      <c r="A68">
        <v>60</v>
      </c>
      <c r="B68" s="5" t="s">
        <v>156</v>
      </c>
      <c r="C68" s="178">
        <v>39</v>
      </c>
      <c r="D68" s="131">
        <v>13</v>
      </c>
      <c r="E68" s="210">
        <f t="shared" si="0"/>
        <v>3.2622333751568381E-3</v>
      </c>
      <c r="F68" s="180">
        <v>1</v>
      </c>
      <c r="G68" s="210">
        <f t="shared" si="1"/>
        <v>8.1632653061224493E-4</v>
      </c>
      <c r="H68" s="180">
        <v>22</v>
      </c>
      <c r="I68" s="210">
        <f t="shared" si="2"/>
        <v>2.4112231477422183E-3</v>
      </c>
      <c r="J68" s="180">
        <v>3</v>
      </c>
      <c r="K68" s="210">
        <f t="shared" si="3"/>
        <v>1.4124293785310734E-3</v>
      </c>
      <c r="L68" s="180">
        <v>0</v>
      </c>
      <c r="M68" s="210">
        <f t="shared" si="4"/>
        <v>0</v>
      </c>
      <c r="N68" s="180">
        <v>0</v>
      </c>
      <c r="O68" s="210">
        <f t="shared" si="5"/>
        <v>0</v>
      </c>
      <c r="P68" s="180">
        <v>0</v>
      </c>
      <c r="Q68" s="210">
        <f t="shared" si="6"/>
        <v>0</v>
      </c>
    </row>
    <row r="69" spans="1:17" x14ac:dyDescent="0.3">
      <c r="A69">
        <v>61</v>
      </c>
      <c r="B69" s="5" t="s">
        <v>35</v>
      </c>
      <c r="C69" s="178">
        <v>826</v>
      </c>
      <c r="D69" s="131">
        <v>172</v>
      </c>
      <c r="E69" s="210">
        <f t="shared" si="0"/>
        <v>4.3161856963613549E-2</v>
      </c>
      <c r="F69" s="180">
        <v>42</v>
      </c>
      <c r="G69" s="210">
        <f t="shared" si="1"/>
        <v>3.4285714285714287E-2</v>
      </c>
      <c r="H69" s="180">
        <v>440</v>
      </c>
      <c r="I69" s="210">
        <f t="shared" si="2"/>
        <v>4.8224462954844366E-2</v>
      </c>
      <c r="J69" s="180">
        <v>152</v>
      </c>
      <c r="K69" s="210">
        <f t="shared" si="3"/>
        <v>7.1563088512241052E-2</v>
      </c>
      <c r="L69" s="180">
        <v>13</v>
      </c>
      <c r="M69" s="210">
        <f t="shared" si="4"/>
        <v>1.7127799736495388E-2</v>
      </c>
      <c r="N69" s="180">
        <v>0</v>
      </c>
      <c r="O69" s="210">
        <f t="shared" si="5"/>
        <v>0</v>
      </c>
      <c r="P69" s="180">
        <v>7</v>
      </c>
      <c r="Q69" s="210">
        <f t="shared" si="6"/>
        <v>0.1</v>
      </c>
    </row>
    <row r="70" spans="1:17" x14ac:dyDescent="0.3">
      <c r="A70">
        <v>62</v>
      </c>
      <c r="B70" s="5" t="s">
        <v>36</v>
      </c>
      <c r="C70" s="179">
        <v>11</v>
      </c>
      <c r="D70" s="132">
        <v>5</v>
      </c>
      <c r="E70" s="211">
        <f t="shared" si="0"/>
        <v>1.2547051442910915E-3</v>
      </c>
      <c r="F70" s="182">
        <v>0</v>
      </c>
      <c r="G70" s="211">
        <f t="shared" si="1"/>
        <v>0</v>
      </c>
      <c r="H70" s="182">
        <v>6</v>
      </c>
      <c r="I70" s="211">
        <f t="shared" si="2"/>
        <v>6.5760631302060502E-4</v>
      </c>
      <c r="J70" s="182">
        <v>0</v>
      </c>
      <c r="K70" s="211">
        <f t="shared" si="3"/>
        <v>0</v>
      </c>
      <c r="L70" s="182">
        <v>0</v>
      </c>
      <c r="M70" s="211">
        <f t="shared" si="4"/>
        <v>0</v>
      </c>
      <c r="N70" s="182">
        <v>0</v>
      </c>
      <c r="O70" s="211">
        <f t="shared" si="5"/>
        <v>0</v>
      </c>
      <c r="P70" s="182">
        <v>0</v>
      </c>
      <c r="Q70" s="211">
        <f t="shared" si="6"/>
        <v>0</v>
      </c>
    </row>
    <row r="71" spans="1:17" x14ac:dyDescent="0.3">
      <c r="B71" s="6" t="s">
        <v>68</v>
      </c>
      <c r="C71" s="256"/>
      <c r="D71" s="6"/>
    </row>
    <row r="72" spans="1:17" x14ac:dyDescent="0.3">
      <c r="B72" s="113" t="s">
        <v>43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</row>
    <row r="73" spans="1:17" x14ac:dyDescent="0.3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</row>
  </sheetData>
  <mergeCells count="1">
    <mergeCell ref="B1:K1"/>
  </mergeCells>
  <phoneticPr fontId="3" type="noConversion"/>
  <hyperlinks>
    <hyperlink ref="B6" location="ÍNDICE!A1" display="Regresar al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Q137"/>
  <sheetViews>
    <sheetView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B1" sqref="B1:K1"/>
    </sheetView>
  </sheetViews>
  <sheetFormatPr baseColWidth="10" defaultRowHeight="13" x14ac:dyDescent="0.3"/>
  <cols>
    <col min="1" max="1" width="3" bestFit="1" customWidth="1"/>
    <col min="2" max="2" width="46.1796875" customWidth="1"/>
    <col min="3" max="4" width="11.453125" customWidth="1"/>
    <col min="6" max="6" width="13.81640625" customWidth="1"/>
    <col min="7" max="8" width="14.26953125" customWidth="1"/>
  </cols>
  <sheetData>
    <row r="1" spans="1:17" x14ac:dyDescent="0.3">
      <c r="B1" s="271" t="s">
        <v>179</v>
      </c>
      <c r="C1" s="271"/>
      <c r="D1" s="271"/>
      <c r="E1" s="271"/>
      <c r="F1" s="271"/>
      <c r="G1" s="271"/>
      <c r="H1" s="271"/>
      <c r="I1" s="271"/>
      <c r="J1" s="271"/>
      <c r="K1" s="271"/>
      <c r="L1" s="63"/>
    </row>
    <row r="2" spans="1:17" x14ac:dyDescent="0.3">
      <c r="B2" s="14"/>
      <c r="N2" s="123"/>
    </row>
    <row r="3" spans="1:17" ht="15.5" x14ac:dyDescent="0.35">
      <c r="C3" s="239"/>
      <c r="E3" s="34" t="s">
        <v>66</v>
      </c>
      <c r="F3" s="34"/>
    </row>
    <row r="5" spans="1:17" ht="39" x14ac:dyDescent="0.3">
      <c r="B5" s="44" t="s">
        <v>90</v>
      </c>
      <c r="C5" s="72" t="s">
        <v>37</v>
      </c>
      <c r="D5" s="70" t="s">
        <v>55</v>
      </c>
      <c r="E5" s="69" t="s">
        <v>113</v>
      </c>
      <c r="F5" s="68" t="s">
        <v>52</v>
      </c>
      <c r="G5" s="69" t="s">
        <v>114</v>
      </c>
      <c r="H5" s="68" t="s">
        <v>49</v>
      </c>
      <c r="I5" s="69" t="s">
        <v>115</v>
      </c>
      <c r="J5" s="68" t="s">
        <v>51</v>
      </c>
      <c r="K5" s="69" t="s">
        <v>116</v>
      </c>
      <c r="L5" s="68" t="s">
        <v>53</v>
      </c>
      <c r="M5" s="69" t="s">
        <v>117</v>
      </c>
      <c r="N5" s="68" t="s">
        <v>54</v>
      </c>
      <c r="O5" s="69" t="s">
        <v>118</v>
      </c>
      <c r="P5" s="68" t="s">
        <v>149</v>
      </c>
      <c r="Q5" s="69" t="s">
        <v>152</v>
      </c>
    </row>
    <row r="6" spans="1:17" ht="20" x14ac:dyDescent="0.4">
      <c r="B6" s="28" t="s">
        <v>58</v>
      </c>
      <c r="C6" s="133">
        <v>7891</v>
      </c>
      <c r="D6" s="201">
        <v>1838</v>
      </c>
      <c r="E6" s="219">
        <f>D6/$D$6</f>
        <v>1</v>
      </c>
      <c r="F6" s="220">
        <v>506</v>
      </c>
      <c r="G6" s="221">
        <f>F6/$F$6</f>
        <v>1</v>
      </c>
      <c r="H6" s="220">
        <v>3799</v>
      </c>
      <c r="I6" s="221">
        <f>H6/$H$6</f>
        <v>1</v>
      </c>
      <c r="J6" s="220">
        <v>1324</v>
      </c>
      <c r="K6" s="221">
        <f>J6/$J$6</f>
        <v>1</v>
      </c>
      <c r="L6" s="220">
        <v>759</v>
      </c>
      <c r="M6" s="221">
        <f>L6/$L$6</f>
        <v>1</v>
      </c>
      <c r="N6" s="220">
        <v>11</v>
      </c>
      <c r="O6" s="221">
        <f>N6/$N$6</f>
        <v>1</v>
      </c>
      <c r="P6" s="220">
        <v>24</v>
      </c>
      <c r="Q6" s="221">
        <f>P6/$P$6</f>
        <v>1</v>
      </c>
    </row>
    <row r="7" spans="1:17" x14ac:dyDescent="0.3">
      <c r="A7">
        <v>1</v>
      </c>
      <c r="B7" s="17" t="s">
        <v>1</v>
      </c>
      <c r="C7" s="216">
        <v>133</v>
      </c>
      <c r="D7" s="127">
        <v>37</v>
      </c>
      <c r="E7" s="210">
        <f t="shared" ref="E7:E68" si="0">D7/$D$6</f>
        <v>2.0130576713819369E-2</v>
      </c>
      <c r="F7" s="180">
        <v>9</v>
      </c>
      <c r="G7" s="210">
        <f t="shared" ref="G7:G68" si="1">F7/$F$6</f>
        <v>1.7786561264822136E-2</v>
      </c>
      <c r="H7" s="180">
        <v>70</v>
      </c>
      <c r="I7" s="210">
        <f t="shared" ref="I7:I68" si="2">H7/$H$6</f>
        <v>1.8425901553040275E-2</v>
      </c>
      <c r="J7" s="180">
        <v>12</v>
      </c>
      <c r="K7" s="210">
        <f t="shared" ref="K7:K68" si="3">J7/$J$6</f>
        <v>9.0634441087613302E-3</v>
      </c>
      <c r="L7" s="180">
        <v>12</v>
      </c>
      <c r="M7" s="210">
        <f t="shared" ref="M7:M68" si="4">L7/$L$6</f>
        <v>1.5810276679841896E-2</v>
      </c>
      <c r="N7" s="180">
        <v>2</v>
      </c>
      <c r="O7" s="210">
        <f t="shared" ref="O7:O68" si="5">N7/$N$6</f>
        <v>0.18181818181818182</v>
      </c>
      <c r="P7" s="180">
        <v>0</v>
      </c>
      <c r="Q7" s="210">
        <f t="shared" ref="Q7:Q68" si="6">P7/$P$6</f>
        <v>0</v>
      </c>
    </row>
    <row r="8" spans="1:17" x14ac:dyDescent="0.3">
      <c r="A8">
        <v>2</v>
      </c>
      <c r="B8" s="5" t="s">
        <v>38</v>
      </c>
      <c r="C8" s="216">
        <v>2</v>
      </c>
      <c r="D8" s="127">
        <v>2</v>
      </c>
      <c r="E8" s="210">
        <f t="shared" si="0"/>
        <v>1.088139281828074E-3</v>
      </c>
      <c r="F8" s="180">
        <v>0</v>
      </c>
      <c r="G8" s="210">
        <f t="shared" si="1"/>
        <v>0</v>
      </c>
      <c r="H8" s="180">
        <v>0</v>
      </c>
      <c r="I8" s="210">
        <f t="shared" si="2"/>
        <v>0</v>
      </c>
      <c r="J8" s="180">
        <v>0</v>
      </c>
      <c r="K8" s="210">
        <f t="shared" si="3"/>
        <v>0</v>
      </c>
      <c r="L8" s="180">
        <v>0</v>
      </c>
      <c r="M8" s="210">
        <f t="shared" si="4"/>
        <v>0</v>
      </c>
      <c r="N8" s="180">
        <v>0</v>
      </c>
      <c r="O8" s="210">
        <f t="shared" si="5"/>
        <v>0</v>
      </c>
      <c r="P8" s="180">
        <v>0</v>
      </c>
      <c r="Q8" s="210">
        <f t="shared" si="6"/>
        <v>0</v>
      </c>
    </row>
    <row r="9" spans="1:17" x14ac:dyDescent="0.3">
      <c r="A9">
        <v>3</v>
      </c>
      <c r="B9" s="5" t="s">
        <v>2</v>
      </c>
      <c r="C9" s="216">
        <v>2</v>
      </c>
      <c r="D9" s="127">
        <v>1</v>
      </c>
      <c r="E9" s="210">
        <f t="shared" si="0"/>
        <v>5.4406964091403701E-4</v>
      </c>
      <c r="F9" s="180">
        <v>0</v>
      </c>
      <c r="G9" s="210">
        <f t="shared" si="1"/>
        <v>0</v>
      </c>
      <c r="H9" s="180">
        <v>1</v>
      </c>
      <c r="I9" s="210">
        <f t="shared" si="2"/>
        <v>2.6322716504343247E-4</v>
      </c>
      <c r="J9" s="180">
        <v>0</v>
      </c>
      <c r="K9" s="210">
        <f t="shared" si="3"/>
        <v>0</v>
      </c>
      <c r="L9" s="180">
        <v>0</v>
      </c>
      <c r="M9" s="210">
        <f t="shared" si="4"/>
        <v>0</v>
      </c>
      <c r="N9" s="180">
        <v>0</v>
      </c>
      <c r="O9" s="210">
        <f t="shared" si="5"/>
        <v>0</v>
      </c>
      <c r="P9" s="180">
        <v>0</v>
      </c>
      <c r="Q9" s="210">
        <f t="shared" si="6"/>
        <v>0</v>
      </c>
    </row>
    <row r="10" spans="1:17" x14ac:dyDescent="0.3">
      <c r="A10">
        <v>4</v>
      </c>
      <c r="B10" s="8" t="s">
        <v>3</v>
      </c>
      <c r="C10" s="133">
        <v>350</v>
      </c>
      <c r="D10" s="22">
        <v>102</v>
      </c>
      <c r="E10" s="210">
        <f t="shared" si="0"/>
        <v>5.5495103373231776E-2</v>
      </c>
      <c r="F10" s="180">
        <v>17</v>
      </c>
      <c r="G10" s="210">
        <f t="shared" si="1"/>
        <v>3.3596837944664032E-2</v>
      </c>
      <c r="H10" s="180">
        <v>159</v>
      </c>
      <c r="I10" s="210">
        <f t="shared" si="2"/>
        <v>4.1853119241905767E-2</v>
      </c>
      <c r="J10" s="180">
        <v>39</v>
      </c>
      <c r="K10" s="210">
        <f t="shared" si="3"/>
        <v>2.9456193353474321E-2</v>
      </c>
      <c r="L10" s="180">
        <v>65</v>
      </c>
      <c r="M10" s="210">
        <f t="shared" si="4"/>
        <v>8.5638998682476944E-2</v>
      </c>
      <c r="N10" s="180">
        <v>0</v>
      </c>
      <c r="O10" s="210">
        <f t="shared" si="5"/>
        <v>0</v>
      </c>
      <c r="P10" s="180">
        <v>0</v>
      </c>
      <c r="Q10" s="210">
        <f t="shared" si="6"/>
        <v>0</v>
      </c>
    </row>
    <row r="11" spans="1:17" x14ac:dyDescent="0.3">
      <c r="A11">
        <v>5</v>
      </c>
      <c r="B11" s="5" t="s">
        <v>4</v>
      </c>
      <c r="C11" s="216">
        <v>6</v>
      </c>
      <c r="D11" s="127">
        <v>3</v>
      </c>
      <c r="E11" s="210">
        <f t="shared" si="0"/>
        <v>1.632208922742111E-3</v>
      </c>
      <c r="F11" s="180">
        <v>1</v>
      </c>
      <c r="G11" s="210">
        <f t="shared" si="1"/>
        <v>1.976284584980237E-3</v>
      </c>
      <c r="H11" s="180">
        <v>2</v>
      </c>
      <c r="I11" s="210">
        <f t="shared" si="2"/>
        <v>5.2645433008686494E-4</v>
      </c>
      <c r="J11" s="180">
        <v>0</v>
      </c>
      <c r="K11" s="210">
        <f t="shared" si="3"/>
        <v>0</v>
      </c>
      <c r="L11" s="180">
        <v>0</v>
      </c>
      <c r="M11" s="210">
        <f t="shared" si="4"/>
        <v>0</v>
      </c>
      <c r="N11" s="180">
        <v>0</v>
      </c>
      <c r="O11" s="210">
        <f t="shared" si="5"/>
        <v>0</v>
      </c>
      <c r="P11" s="180">
        <v>0</v>
      </c>
      <c r="Q11" s="210">
        <f t="shared" si="6"/>
        <v>0</v>
      </c>
    </row>
    <row r="12" spans="1:17" x14ac:dyDescent="0.3">
      <c r="A12">
        <v>6</v>
      </c>
      <c r="B12" s="5" t="s">
        <v>5</v>
      </c>
      <c r="C12" s="216">
        <v>159</v>
      </c>
      <c r="D12" s="127">
        <v>55</v>
      </c>
      <c r="E12" s="210">
        <f t="shared" si="0"/>
        <v>2.9923830250272034E-2</v>
      </c>
      <c r="F12" s="180">
        <v>10</v>
      </c>
      <c r="G12" s="210">
        <f t="shared" si="1"/>
        <v>1.9762845849802372E-2</v>
      </c>
      <c r="H12" s="180">
        <v>68</v>
      </c>
      <c r="I12" s="210">
        <f t="shared" si="2"/>
        <v>1.7899447222953408E-2</v>
      </c>
      <c r="J12" s="180">
        <v>23</v>
      </c>
      <c r="K12" s="210">
        <f t="shared" si="3"/>
        <v>1.7371601208459216E-2</v>
      </c>
      <c r="L12" s="180">
        <v>7</v>
      </c>
      <c r="M12" s="210">
        <f t="shared" si="4"/>
        <v>9.22266139657444E-3</v>
      </c>
      <c r="N12" s="180">
        <v>0</v>
      </c>
      <c r="O12" s="210">
        <f t="shared" si="5"/>
        <v>0</v>
      </c>
      <c r="P12" s="180">
        <v>1</v>
      </c>
      <c r="Q12" s="210">
        <f t="shared" si="6"/>
        <v>4.1666666666666664E-2</v>
      </c>
    </row>
    <row r="13" spans="1:17" x14ac:dyDescent="0.3">
      <c r="A13">
        <v>7</v>
      </c>
      <c r="B13" s="5" t="s">
        <v>6</v>
      </c>
      <c r="C13" s="216">
        <v>530</v>
      </c>
      <c r="D13" s="127">
        <v>112</v>
      </c>
      <c r="E13" s="210">
        <f t="shared" si="0"/>
        <v>6.0935799782372145E-2</v>
      </c>
      <c r="F13" s="180">
        <v>34</v>
      </c>
      <c r="G13" s="210">
        <f t="shared" si="1"/>
        <v>6.7193675889328064E-2</v>
      </c>
      <c r="H13" s="180">
        <v>268</v>
      </c>
      <c r="I13" s="210">
        <f t="shared" si="2"/>
        <v>7.0544880231639906E-2</v>
      </c>
      <c r="J13" s="180">
        <v>83</v>
      </c>
      <c r="K13" s="210">
        <f t="shared" si="3"/>
        <v>6.2688821752265866E-2</v>
      </c>
      <c r="L13" s="180">
        <v>60</v>
      </c>
      <c r="M13" s="210">
        <f t="shared" si="4"/>
        <v>7.9051383399209488E-2</v>
      </c>
      <c r="N13" s="180">
        <v>1</v>
      </c>
      <c r="O13" s="210">
        <f t="shared" si="5"/>
        <v>9.0909090909090912E-2</v>
      </c>
      <c r="P13" s="180">
        <v>2</v>
      </c>
      <c r="Q13" s="210">
        <f t="shared" si="6"/>
        <v>8.3333333333333329E-2</v>
      </c>
    </row>
    <row r="14" spans="1:17" x14ac:dyDescent="0.3">
      <c r="A14">
        <v>8</v>
      </c>
      <c r="B14" s="5" t="s">
        <v>7</v>
      </c>
      <c r="C14" s="216">
        <v>167</v>
      </c>
      <c r="D14" s="127">
        <v>37</v>
      </c>
      <c r="E14" s="210">
        <f t="shared" si="0"/>
        <v>2.0130576713819369E-2</v>
      </c>
      <c r="F14" s="180">
        <v>14</v>
      </c>
      <c r="G14" s="210">
        <f t="shared" si="1"/>
        <v>2.766798418972332E-2</v>
      </c>
      <c r="H14" s="180">
        <v>89</v>
      </c>
      <c r="I14" s="210">
        <f t="shared" si="2"/>
        <v>2.3427217688865493E-2</v>
      </c>
      <c r="J14" s="180">
        <v>15</v>
      </c>
      <c r="K14" s="210">
        <f t="shared" si="3"/>
        <v>1.1329305135951661E-2</v>
      </c>
      <c r="L14" s="180">
        <v>26</v>
      </c>
      <c r="M14" s="210">
        <f t="shared" si="4"/>
        <v>3.4255599472990776E-2</v>
      </c>
      <c r="N14" s="180">
        <v>0</v>
      </c>
      <c r="O14" s="210">
        <f t="shared" si="5"/>
        <v>0</v>
      </c>
      <c r="P14" s="180">
        <v>1</v>
      </c>
      <c r="Q14" s="210">
        <f t="shared" si="6"/>
        <v>4.1666666666666664E-2</v>
      </c>
    </row>
    <row r="15" spans="1:17" x14ac:dyDescent="0.3">
      <c r="A15">
        <v>9</v>
      </c>
      <c r="B15" s="5" t="s">
        <v>8</v>
      </c>
      <c r="C15" s="216">
        <v>161</v>
      </c>
      <c r="D15" s="127">
        <v>55</v>
      </c>
      <c r="E15" s="210">
        <f t="shared" si="0"/>
        <v>2.9923830250272034E-2</v>
      </c>
      <c r="F15" s="180">
        <v>13</v>
      </c>
      <c r="G15" s="210">
        <f t="shared" si="1"/>
        <v>2.5691699604743084E-2</v>
      </c>
      <c r="H15" s="180">
        <v>69</v>
      </c>
      <c r="I15" s="210">
        <f t="shared" si="2"/>
        <v>1.816267438799684E-2</v>
      </c>
      <c r="J15" s="180">
        <v>10</v>
      </c>
      <c r="K15" s="210">
        <f t="shared" si="3"/>
        <v>7.5528700906344415E-3</v>
      </c>
      <c r="L15" s="180">
        <v>24</v>
      </c>
      <c r="M15" s="210">
        <f t="shared" si="4"/>
        <v>3.1620553359683792E-2</v>
      </c>
      <c r="N15" s="180">
        <v>2</v>
      </c>
      <c r="O15" s="210">
        <f t="shared" si="5"/>
        <v>0.18181818181818182</v>
      </c>
      <c r="P15" s="180">
        <v>0</v>
      </c>
      <c r="Q15" s="210">
        <f t="shared" si="6"/>
        <v>0</v>
      </c>
    </row>
    <row r="16" spans="1:17" x14ac:dyDescent="0.3">
      <c r="A16">
        <v>10</v>
      </c>
      <c r="B16" s="5" t="s">
        <v>121</v>
      </c>
      <c r="C16" s="216">
        <v>1</v>
      </c>
      <c r="D16" s="127">
        <v>0</v>
      </c>
      <c r="E16" s="210">
        <f t="shared" si="0"/>
        <v>0</v>
      </c>
      <c r="F16" s="180">
        <v>0</v>
      </c>
      <c r="G16" s="210">
        <f t="shared" si="1"/>
        <v>0</v>
      </c>
      <c r="H16" s="180">
        <v>0</v>
      </c>
      <c r="I16" s="210">
        <f t="shared" si="2"/>
        <v>0</v>
      </c>
      <c r="J16" s="180">
        <v>0</v>
      </c>
      <c r="K16" s="210">
        <f t="shared" si="3"/>
        <v>0</v>
      </c>
      <c r="L16" s="180">
        <v>3</v>
      </c>
      <c r="M16" s="210">
        <f t="shared" si="4"/>
        <v>3.952569169960474E-3</v>
      </c>
      <c r="N16" s="180">
        <v>0</v>
      </c>
      <c r="O16" s="210">
        <f t="shared" si="5"/>
        <v>0</v>
      </c>
      <c r="P16" s="180">
        <v>0</v>
      </c>
      <c r="Q16" s="210">
        <f t="shared" si="6"/>
        <v>0</v>
      </c>
    </row>
    <row r="17" spans="1:17" x14ac:dyDescent="0.3">
      <c r="A17">
        <v>11</v>
      </c>
      <c r="B17" s="5" t="s">
        <v>122</v>
      </c>
      <c r="C17" s="216">
        <v>31</v>
      </c>
      <c r="D17" s="127">
        <v>7</v>
      </c>
      <c r="E17" s="210">
        <f t="shared" si="0"/>
        <v>3.8084874863982591E-3</v>
      </c>
      <c r="F17" s="180">
        <v>1</v>
      </c>
      <c r="G17" s="210">
        <f t="shared" si="1"/>
        <v>1.976284584980237E-3</v>
      </c>
      <c r="H17" s="180">
        <v>5</v>
      </c>
      <c r="I17" s="210">
        <f t="shared" si="2"/>
        <v>1.3161358252171624E-3</v>
      </c>
      <c r="J17" s="180">
        <v>18</v>
      </c>
      <c r="K17" s="210">
        <f t="shared" si="3"/>
        <v>1.3595166163141994E-2</v>
      </c>
      <c r="L17" s="180">
        <v>0</v>
      </c>
      <c r="M17" s="210">
        <f t="shared" si="4"/>
        <v>0</v>
      </c>
      <c r="N17" s="180">
        <v>0</v>
      </c>
      <c r="O17" s="210">
        <f t="shared" si="5"/>
        <v>0</v>
      </c>
      <c r="P17" s="180">
        <v>0</v>
      </c>
      <c r="Q17" s="210">
        <f t="shared" si="6"/>
        <v>0</v>
      </c>
    </row>
    <row r="18" spans="1:17" x14ac:dyDescent="0.3">
      <c r="A18">
        <v>12</v>
      </c>
      <c r="B18" s="5" t="s">
        <v>9</v>
      </c>
      <c r="C18" s="216">
        <v>589</v>
      </c>
      <c r="D18" s="127">
        <v>101</v>
      </c>
      <c r="E18" s="210">
        <f t="shared" si="0"/>
        <v>5.4951033732317738E-2</v>
      </c>
      <c r="F18" s="180">
        <v>53</v>
      </c>
      <c r="G18" s="210">
        <f t="shared" si="1"/>
        <v>0.10474308300395258</v>
      </c>
      <c r="H18" s="180">
        <v>315</v>
      </c>
      <c r="I18" s="210">
        <f t="shared" si="2"/>
        <v>8.2916556988681236E-2</v>
      </c>
      <c r="J18" s="180">
        <v>102</v>
      </c>
      <c r="K18" s="210">
        <f t="shared" si="3"/>
        <v>7.7039274924471296E-2</v>
      </c>
      <c r="L18" s="180">
        <v>31</v>
      </c>
      <c r="M18" s="210">
        <f t="shared" si="4"/>
        <v>4.0843214756258232E-2</v>
      </c>
      <c r="N18" s="180">
        <v>0</v>
      </c>
      <c r="O18" s="210">
        <f t="shared" si="5"/>
        <v>0</v>
      </c>
      <c r="P18" s="180">
        <v>1</v>
      </c>
      <c r="Q18" s="210">
        <f t="shared" si="6"/>
        <v>4.1666666666666664E-2</v>
      </c>
    </row>
    <row r="19" spans="1:17" x14ac:dyDescent="0.3">
      <c r="A19">
        <v>13</v>
      </c>
      <c r="B19" s="5" t="s">
        <v>123</v>
      </c>
      <c r="C19" s="216">
        <v>2</v>
      </c>
      <c r="D19" s="127">
        <v>2</v>
      </c>
      <c r="E19" s="210">
        <f t="shared" si="0"/>
        <v>1.088139281828074E-3</v>
      </c>
      <c r="F19" s="180">
        <v>0</v>
      </c>
      <c r="G19" s="210">
        <f t="shared" si="1"/>
        <v>0</v>
      </c>
      <c r="H19" s="180">
        <v>0</v>
      </c>
      <c r="I19" s="210">
        <f t="shared" si="2"/>
        <v>0</v>
      </c>
      <c r="J19" s="180">
        <v>0</v>
      </c>
      <c r="K19" s="210">
        <f t="shared" si="3"/>
        <v>0</v>
      </c>
      <c r="L19" s="180">
        <v>0</v>
      </c>
      <c r="M19" s="210">
        <f t="shared" si="4"/>
        <v>0</v>
      </c>
      <c r="N19" s="180">
        <v>0</v>
      </c>
      <c r="O19" s="210">
        <f t="shared" si="5"/>
        <v>0</v>
      </c>
      <c r="P19" s="180">
        <v>0</v>
      </c>
      <c r="Q19" s="210">
        <f t="shared" si="6"/>
        <v>0</v>
      </c>
    </row>
    <row r="20" spans="1:17" x14ac:dyDescent="0.3">
      <c r="A20">
        <v>14</v>
      </c>
      <c r="B20" s="5" t="s">
        <v>305</v>
      </c>
      <c r="C20" s="216">
        <v>64</v>
      </c>
      <c r="D20" s="127">
        <v>11</v>
      </c>
      <c r="E20" s="210">
        <f t="shared" si="0"/>
        <v>5.9847660500544067E-3</v>
      </c>
      <c r="F20" s="180">
        <v>0</v>
      </c>
      <c r="G20" s="210">
        <f t="shared" si="1"/>
        <v>0</v>
      </c>
      <c r="H20" s="180">
        <v>38</v>
      </c>
      <c r="I20" s="210">
        <f t="shared" si="2"/>
        <v>1.0002632271650434E-2</v>
      </c>
      <c r="J20" s="180">
        <v>6</v>
      </c>
      <c r="K20" s="210">
        <f t="shared" si="3"/>
        <v>4.5317220543806651E-3</v>
      </c>
      <c r="L20" s="180">
        <v>21</v>
      </c>
      <c r="M20" s="210">
        <f t="shared" si="4"/>
        <v>2.766798418972332E-2</v>
      </c>
      <c r="N20" s="180">
        <v>0</v>
      </c>
      <c r="O20" s="210">
        <f t="shared" si="5"/>
        <v>0</v>
      </c>
      <c r="P20" s="180">
        <v>0</v>
      </c>
      <c r="Q20" s="210">
        <f t="shared" si="6"/>
        <v>0</v>
      </c>
    </row>
    <row r="21" spans="1:17" x14ac:dyDescent="0.3">
      <c r="A21">
        <v>15</v>
      </c>
      <c r="B21" s="5" t="s">
        <v>10</v>
      </c>
      <c r="C21" s="216">
        <v>274</v>
      </c>
      <c r="D21" s="127">
        <v>86</v>
      </c>
      <c r="E21" s="210">
        <f t="shared" si="0"/>
        <v>4.6789989118607184E-2</v>
      </c>
      <c r="F21" s="180">
        <v>20</v>
      </c>
      <c r="G21" s="210">
        <f t="shared" si="1"/>
        <v>3.9525691699604744E-2</v>
      </c>
      <c r="H21" s="180">
        <v>141</v>
      </c>
      <c r="I21" s="210">
        <f t="shared" si="2"/>
        <v>3.7115030271123978E-2</v>
      </c>
      <c r="J21" s="180">
        <v>18</v>
      </c>
      <c r="K21" s="210">
        <f t="shared" si="3"/>
        <v>1.3595166163141994E-2</v>
      </c>
      <c r="L21" s="180">
        <v>24</v>
      </c>
      <c r="M21" s="210">
        <f t="shared" si="4"/>
        <v>3.1620553359683792E-2</v>
      </c>
      <c r="N21" s="180">
        <v>1</v>
      </c>
      <c r="O21" s="210">
        <f t="shared" si="5"/>
        <v>9.0909090909090912E-2</v>
      </c>
      <c r="P21" s="180">
        <v>1</v>
      </c>
      <c r="Q21" s="210">
        <f t="shared" si="6"/>
        <v>4.1666666666666664E-2</v>
      </c>
    </row>
    <row r="22" spans="1:17" x14ac:dyDescent="0.3">
      <c r="A22">
        <v>16</v>
      </c>
      <c r="B22" s="5" t="s">
        <v>11</v>
      </c>
      <c r="C22" s="216">
        <v>20</v>
      </c>
      <c r="D22" s="127">
        <v>2</v>
      </c>
      <c r="E22" s="210">
        <f t="shared" si="0"/>
        <v>1.088139281828074E-3</v>
      </c>
      <c r="F22" s="180">
        <v>2</v>
      </c>
      <c r="G22" s="210">
        <f t="shared" si="1"/>
        <v>3.952569169960474E-3</v>
      </c>
      <c r="H22" s="180">
        <v>5</v>
      </c>
      <c r="I22" s="210">
        <f t="shared" si="2"/>
        <v>1.3161358252171624E-3</v>
      </c>
      <c r="J22" s="180">
        <v>11</v>
      </c>
      <c r="K22" s="210">
        <f t="shared" si="3"/>
        <v>8.3081570996978854E-3</v>
      </c>
      <c r="L22" s="180">
        <v>0</v>
      </c>
      <c r="M22" s="210">
        <f t="shared" si="4"/>
        <v>0</v>
      </c>
      <c r="N22" s="180">
        <v>0</v>
      </c>
      <c r="O22" s="210">
        <f t="shared" si="5"/>
        <v>0</v>
      </c>
      <c r="P22" s="180">
        <v>0</v>
      </c>
      <c r="Q22" s="210">
        <f t="shared" si="6"/>
        <v>0</v>
      </c>
    </row>
    <row r="23" spans="1:17" x14ac:dyDescent="0.3">
      <c r="A23">
        <v>17</v>
      </c>
      <c r="B23" s="5" t="s">
        <v>306</v>
      </c>
      <c r="C23" s="216">
        <v>717</v>
      </c>
      <c r="D23" s="127">
        <v>165</v>
      </c>
      <c r="E23" s="210">
        <f t="shared" si="0"/>
        <v>8.9771490750816099E-2</v>
      </c>
      <c r="F23" s="180">
        <v>33</v>
      </c>
      <c r="G23" s="210">
        <f t="shared" si="1"/>
        <v>6.5217391304347824E-2</v>
      </c>
      <c r="H23" s="180">
        <v>383</v>
      </c>
      <c r="I23" s="210">
        <f t="shared" si="2"/>
        <v>0.10081600421163464</v>
      </c>
      <c r="J23" s="180">
        <v>109</v>
      </c>
      <c r="K23" s="210">
        <f t="shared" si="3"/>
        <v>8.2326283987915402E-2</v>
      </c>
      <c r="L23" s="180">
        <v>47</v>
      </c>
      <c r="M23" s="210">
        <f t="shared" si="4"/>
        <v>6.1923583662714096E-2</v>
      </c>
      <c r="N23" s="180">
        <v>0</v>
      </c>
      <c r="O23" s="210">
        <f t="shared" si="5"/>
        <v>0</v>
      </c>
      <c r="P23" s="180">
        <v>2</v>
      </c>
      <c r="Q23" s="210">
        <f t="shared" si="6"/>
        <v>8.3333333333333329E-2</v>
      </c>
    </row>
    <row r="24" spans="1:17" x14ac:dyDescent="0.3">
      <c r="A24">
        <v>18</v>
      </c>
      <c r="B24" s="5" t="s">
        <v>12</v>
      </c>
      <c r="C24" s="216">
        <v>416</v>
      </c>
      <c r="D24" s="127">
        <v>99</v>
      </c>
      <c r="E24" s="210">
        <f t="shared" si="0"/>
        <v>5.3862894450489661E-2</v>
      </c>
      <c r="F24" s="180">
        <v>28</v>
      </c>
      <c r="G24" s="210">
        <f t="shared" si="1"/>
        <v>5.533596837944664E-2</v>
      </c>
      <c r="H24" s="180">
        <v>199</v>
      </c>
      <c r="I24" s="210">
        <f t="shared" si="2"/>
        <v>5.2382205843643066E-2</v>
      </c>
      <c r="J24" s="180">
        <v>64</v>
      </c>
      <c r="K24" s="210">
        <f t="shared" si="3"/>
        <v>4.8338368580060423E-2</v>
      </c>
      <c r="L24" s="180">
        <v>51</v>
      </c>
      <c r="M24" s="210">
        <f t="shared" si="4"/>
        <v>6.7193675889328064E-2</v>
      </c>
      <c r="N24" s="180">
        <v>0</v>
      </c>
      <c r="O24" s="210">
        <f t="shared" si="5"/>
        <v>0</v>
      </c>
      <c r="P24" s="180">
        <v>0</v>
      </c>
      <c r="Q24" s="210">
        <f t="shared" si="6"/>
        <v>0</v>
      </c>
    </row>
    <row r="25" spans="1:17" x14ac:dyDescent="0.3">
      <c r="A25">
        <v>19</v>
      </c>
      <c r="B25" s="5" t="s">
        <v>13</v>
      </c>
      <c r="C25" s="216">
        <v>100</v>
      </c>
      <c r="D25" s="127">
        <v>21</v>
      </c>
      <c r="E25" s="210">
        <f t="shared" si="0"/>
        <v>1.1425462459194777E-2</v>
      </c>
      <c r="F25" s="180">
        <v>3</v>
      </c>
      <c r="G25" s="210">
        <f t="shared" si="1"/>
        <v>5.9288537549407111E-3</v>
      </c>
      <c r="H25" s="180">
        <v>29</v>
      </c>
      <c r="I25" s="210">
        <f t="shared" si="2"/>
        <v>7.6335877862595417E-3</v>
      </c>
      <c r="J25" s="180">
        <v>3</v>
      </c>
      <c r="K25" s="210">
        <f t="shared" si="3"/>
        <v>2.2658610271903325E-3</v>
      </c>
      <c r="L25" s="180">
        <v>9</v>
      </c>
      <c r="M25" s="210">
        <f t="shared" si="4"/>
        <v>1.1857707509881422E-2</v>
      </c>
      <c r="N25" s="180">
        <v>0</v>
      </c>
      <c r="O25" s="210">
        <f t="shared" si="5"/>
        <v>0</v>
      </c>
      <c r="P25" s="180">
        <v>0</v>
      </c>
      <c r="Q25" s="210">
        <f t="shared" si="6"/>
        <v>0</v>
      </c>
    </row>
    <row r="26" spans="1:17" x14ac:dyDescent="0.3">
      <c r="A26">
        <v>20</v>
      </c>
      <c r="B26" s="5" t="s">
        <v>14</v>
      </c>
      <c r="C26" s="216">
        <v>62</v>
      </c>
      <c r="D26" s="127">
        <v>32</v>
      </c>
      <c r="E26" s="210">
        <f t="shared" si="0"/>
        <v>1.7410228509249184E-2</v>
      </c>
      <c r="F26" s="180">
        <v>19</v>
      </c>
      <c r="G26" s="210">
        <f t="shared" si="1"/>
        <v>3.7549407114624504E-2</v>
      </c>
      <c r="H26" s="180">
        <v>42</v>
      </c>
      <c r="I26" s="210">
        <f t="shared" si="2"/>
        <v>1.1055540931824164E-2</v>
      </c>
      <c r="J26" s="180">
        <v>2</v>
      </c>
      <c r="K26" s="210">
        <f t="shared" si="3"/>
        <v>1.5105740181268882E-3</v>
      </c>
      <c r="L26" s="180">
        <v>10</v>
      </c>
      <c r="M26" s="210">
        <f t="shared" si="4"/>
        <v>1.3175230566534914E-2</v>
      </c>
      <c r="N26" s="180">
        <v>1</v>
      </c>
      <c r="O26" s="210">
        <f t="shared" si="5"/>
        <v>9.0909090909090912E-2</v>
      </c>
      <c r="P26" s="180">
        <v>0</v>
      </c>
      <c r="Q26" s="210">
        <f t="shared" si="6"/>
        <v>0</v>
      </c>
    </row>
    <row r="27" spans="1:17" x14ac:dyDescent="0.3">
      <c r="A27">
        <v>21</v>
      </c>
      <c r="B27" s="5" t="s">
        <v>307</v>
      </c>
      <c r="C27" s="216">
        <v>30</v>
      </c>
      <c r="D27" s="127">
        <v>15</v>
      </c>
      <c r="E27" s="210">
        <f t="shared" si="0"/>
        <v>8.1610446137105556E-3</v>
      </c>
      <c r="F27" s="180">
        <v>7</v>
      </c>
      <c r="G27" s="210">
        <f t="shared" si="1"/>
        <v>1.383399209486166E-2</v>
      </c>
      <c r="H27" s="180">
        <v>6</v>
      </c>
      <c r="I27" s="210">
        <f t="shared" si="2"/>
        <v>1.5793629902605948E-3</v>
      </c>
      <c r="J27" s="180">
        <v>1</v>
      </c>
      <c r="K27" s="210">
        <f t="shared" si="3"/>
        <v>7.5528700906344411E-4</v>
      </c>
      <c r="L27" s="180">
        <v>2</v>
      </c>
      <c r="M27" s="210">
        <f t="shared" si="4"/>
        <v>2.635046113306983E-3</v>
      </c>
      <c r="N27" s="180">
        <v>0</v>
      </c>
      <c r="O27" s="210">
        <f t="shared" si="5"/>
        <v>0</v>
      </c>
      <c r="P27" s="180">
        <v>0</v>
      </c>
      <c r="Q27" s="210">
        <f t="shared" si="6"/>
        <v>0</v>
      </c>
    </row>
    <row r="28" spans="1:17" x14ac:dyDescent="0.3">
      <c r="A28">
        <v>22</v>
      </c>
      <c r="B28" s="5" t="s">
        <v>308</v>
      </c>
      <c r="C28" s="216">
        <v>41</v>
      </c>
      <c r="D28" s="127">
        <v>4</v>
      </c>
      <c r="E28" s="210">
        <f t="shared" si="0"/>
        <v>2.176278563656148E-3</v>
      </c>
      <c r="F28" s="180">
        <v>0</v>
      </c>
      <c r="G28" s="210">
        <f t="shared" si="1"/>
        <v>0</v>
      </c>
      <c r="H28" s="180">
        <v>25</v>
      </c>
      <c r="I28" s="210">
        <f t="shared" si="2"/>
        <v>6.5806791260858118E-3</v>
      </c>
      <c r="J28" s="180">
        <v>8</v>
      </c>
      <c r="K28" s="210">
        <f t="shared" si="3"/>
        <v>6.0422960725075529E-3</v>
      </c>
      <c r="L28" s="180">
        <v>6</v>
      </c>
      <c r="M28" s="210">
        <f t="shared" si="4"/>
        <v>7.9051383399209481E-3</v>
      </c>
      <c r="N28" s="180">
        <v>0</v>
      </c>
      <c r="O28" s="210">
        <f t="shared" si="5"/>
        <v>0</v>
      </c>
      <c r="P28" s="180">
        <v>1</v>
      </c>
      <c r="Q28" s="210">
        <f t="shared" si="6"/>
        <v>4.1666666666666664E-2</v>
      </c>
    </row>
    <row r="29" spans="1:17" x14ac:dyDescent="0.3">
      <c r="A29">
        <v>23</v>
      </c>
      <c r="B29" s="5" t="s">
        <v>154</v>
      </c>
      <c r="C29" s="216">
        <v>3</v>
      </c>
      <c r="D29" s="127">
        <v>2</v>
      </c>
      <c r="E29" s="210">
        <f t="shared" si="0"/>
        <v>1.088139281828074E-3</v>
      </c>
      <c r="F29" s="180">
        <v>0</v>
      </c>
      <c r="G29" s="210">
        <f t="shared" si="1"/>
        <v>0</v>
      </c>
      <c r="H29" s="180">
        <v>1</v>
      </c>
      <c r="I29" s="210">
        <f t="shared" si="2"/>
        <v>2.6322716504343247E-4</v>
      </c>
      <c r="J29" s="180">
        <v>0</v>
      </c>
      <c r="K29" s="210">
        <f t="shared" si="3"/>
        <v>0</v>
      </c>
      <c r="L29" s="180">
        <v>0</v>
      </c>
      <c r="M29" s="210">
        <f t="shared" si="4"/>
        <v>0</v>
      </c>
      <c r="N29" s="180">
        <v>0</v>
      </c>
      <c r="O29" s="210">
        <f t="shared" si="5"/>
        <v>0</v>
      </c>
      <c r="P29" s="180">
        <v>0</v>
      </c>
      <c r="Q29" s="210">
        <f t="shared" si="6"/>
        <v>0</v>
      </c>
    </row>
    <row r="30" spans="1:17" x14ac:dyDescent="0.3">
      <c r="A30">
        <v>24</v>
      </c>
      <c r="B30" s="5" t="s">
        <v>15</v>
      </c>
      <c r="C30" s="216">
        <v>75</v>
      </c>
      <c r="D30" s="127">
        <v>15</v>
      </c>
      <c r="E30" s="210">
        <f t="shared" si="0"/>
        <v>8.1610446137105556E-3</v>
      </c>
      <c r="F30" s="180">
        <v>4</v>
      </c>
      <c r="G30" s="210">
        <f t="shared" si="1"/>
        <v>7.9051383399209481E-3</v>
      </c>
      <c r="H30" s="180">
        <v>47</v>
      </c>
      <c r="I30" s="210">
        <f t="shared" si="2"/>
        <v>1.2371676757041327E-2</v>
      </c>
      <c r="J30" s="180">
        <v>8</v>
      </c>
      <c r="K30" s="210">
        <f t="shared" si="3"/>
        <v>6.0422960725075529E-3</v>
      </c>
      <c r="L30" s="180">
        <v>0</v>
      </c>
      <c r="M30" s="210">
        <f t="shared" si="4"/>
        <v>0</v>
      </c>
      <c r="N30" s="180">
        <v>1</v>
      </c>
      <c r="O30" s="210">
        <f t="shared" si="5"/>
        <v>9.0909090909090912E-2</v>
      </c>
      <c r="P30" s="180">
        <v>0</v>
      </c>
      <c r="Q30" s="210">
        <f t="shared" si="6"/>
        <v>0</v>
      </c>
    </row>
    <row r="31" spans="1:17" x14ac:dyDescent="0.3">
      <c r="A31">
        <v>25</v>
      </c>
      <c r="B31" s="5" t="s">
        <v>16</v>
      </c>
      <c r="C31" s="216">
        <v>16</v>
      </c>
      <c r="D31" s="127">
        <v>3</v>
      </c>
      <c r="E31" s="210">
        <f t="shared" si="0"/>
        <v>1.632208922742111E-3</v>
      </c>
      <c r="F31" s="180">
        <v>7</v>
      </c>
      <c r="G31" s="210">
        <f t="shared" si="1"/>
        <v>1.383399209486166E-2</v>
      </c>
      <c r="H31" s="180">
        <v>6</v>
      </c>
      <c r="I31" s="210">
        <f t="shared" si="2"/>
        <v>1.5793629902605948E-3</v>
      </c>
      <c r="J31" s="180">
        <v>0</v>
      </c>
      <c r="K31" s="210">
        <f t="shared" si="3"/>
        <v>0</v>
      </c>
      <c r="L31" s="180">
        <v>0</v>
      </c>
      <c r="M31" s="210">
        <f t="shared" si="4"/>
        <v>0</v>
      </c>
      <c r="N31" s="180">
        <v>0</v>
      </c>
      <c r="O31" s="210">
        <f t="shared" si="5"/>
        <v>0</v>
      </c>
      <c r="P31" s="180">
        <v>0</v>
      </c>
      <c r="Q31" s="210">
        <f t="shared" si="6"/>
        <v>0</v>
      </c>
    </row>
    <row r="32" spans="1:17" x14ac:dyDescent="0.3">
      <c r="A32">
        <v>26</v>
      </c>
      <c r="B32" s="5" t="s">
        <v>17</v>
      </c>
      <c r="C32" s="216">
        <v>12</v>
      </c>
      <c r="D32" s="127">
        <v>7</v>
      </c>
      <c r="E32" s="210">
        <f t="shared" si="0"/>
        <v>3.8084874863982591E-3</v>
      </c>
      <c r="F32" s="180">
        <v>0</v>
      </c>
      <c r="G32" s="210">
        <f t="shared" si="1"/>
        <v>0</v>
      </c>
      <c r="H32" s="180">
        <v>4</v>
      </c>
      <c r="I32" s="210">
        <f t="shared" si="2"/>
        <v>1.0529086601737299E-3</v>
      </c>
      <c r="J32" s="180">
        <v>1</v>
      </c>
      <c r="K32" s="210">
        <f t="shared" si="3"/>
        <v>7.5528700906344411E-4</v>
      </c>
      <c r="L32" s="180">
        <v>0</v>
      </c>
      <c r="M32" s="210">
        <f t="shared" si="4"/>
        <v>0</v>
      </c>
      <c r="N32" s="180">
        <v>0</v>
      </c>
      <c r="O32" s="210">
        <f t="shared" si="5"/>
        <v>0</v>
      </c>
      <c r="P32" s="180">
        <v>0</v>
      </c>
      <c r="Q32" s="210">
        <f t="shared" si="6"/>
        <v>0</v>
      </c>
    </row>
    <row r="33" spans="1:17" x14ac:dyDescent="0.3">
      <c r="A33">
        <v>27</v>
      </c>
      <c r="B33" s="5" t="s">
        <v>18</v>
      </c>
      <c r="C33" s="216">
        <v>4</v>
      </c>
      <c r="D33" s="127">
        <v>0</v>
      </c>
      <c r="E33" s="210">
        <f t="shared" si="0"/>
        <v>0</v>
      </c>
      <c r="F33" s="180">
        <v>0</v>
      </c>
      <c r="G33" s="210">
        <f t="shared" si="1"/>
        <v>0</v>
      </c>
      <c r="H33" s="180">
        <v>0</v>
      </c>
      <c r="I33" s="210">
        <f t="shared" si="2"/>
        <v>0</v>
      </c>
      <c r="J33" s="180">
        <v>4</v>
      </c>
      <c r="K33" s="210">
        <f t="shared" si="3"/>
        <v>3.0211480362537764E-3</v>
      </c>
      <c r="L33" s="180">
        <v>0</v>
      </c>
      <c r="M33" s="210">
        <f t="shared" si="4"/>
        <v>0</v>
      </c>
      <c r="N33" s="180">
        <v>0</v>
      </c>
      <c r="O33" s="210">
        <f t="shared" si="5"/>
        <v>0</v>
      </c>
      <c r="P33" s="180">
        <v>0</v>
      </c>
      <c r="Q33" s="210">
        <f t="shared" si="6"/>
        <v>0</v>
      </c>
    </row>
    <row r="34" spans="1:17" x14ac:dyDescent="0.3">
      <c r="A34">
        <v>28</v>
      </c>
      <c r="B34" s="5" t="s">
        <v>19</v>
      </c>
      <c r="C34" s="216">
        <v>10</v>
      </c>
      <c r="D34" s="127">
        <v>6</v>
      </c>
      <c r="E34" s="210">
        <f t="shared" si="0"/>
        <v>3.2644178454842221E-3</v>
      </c>
      <c r="F34" s="180">
        <v>1</v>
      </c>
      <c r="G34" s="210">
        <f t="shared" si="1"/>
        <v>1.976284584980237E-3</v>
      </c>
      <c r="H34" s="180">
        <v>3</v>
      </c>
      <c r="I34" s="210">
        <f t="shared" si="2"/>
        <v>7.8968149513029742E-4</v>
      </c>
      <c r="J34" s="180">
        <v>0</v>
      </c>
      <c r="K34" s="210">
        <f t="shared" si="3"/>
        <v>0</v>
      </c>
      <c r="L34" s="180">
        <v>0</v>
      </c>
      <c r="M34" s="210">
        <f t="shared" si="4"/>
        <v>0</v>
      </c>
      <c r="N34" s="180">
        <v>0</v>
      </c>
      <c r="O34" s="210">
        <f t="shared" si="5"/>
        <v>0</v>
      </c>
      <c r="P34" s="180">
        <v>0</v>
      </c>
      <c r="Q34" s="210">
        <f t="shared" si="6"/>
        <v>0</v>
      </c>
    </row>
    <row r="35" spans="1:17" x14ac:dyDescent="0.3">
      <c r="A35">
        <v>29</v>
      </c>
      <c r="B35" s="5" t="s">
        <v>309</v>
      </c>
      <c r="C35" s="216">
        <v>78</v>
      </c>
      <c r="D35" s="218">
        <v>30</v>
      </c>
      <c r="E35" s="210">
        <f t="shared" si="0"/>
        <v>1.6322089227421111E-2</v>
      </c>
      <c r="F35" s="180">
        <v>12</v>
      </c>
      <c r="G35" s="210">
        <f t="shared" si="1"/>
        <v>2.3715415019762844E-2</v>
      </c>
      <c r="H35" s="222">
        <v>33</v>
      </c>
      <c r="I35" s="210">
        <f t="shared" si="2"/>
        <v>8.6864964464332724E-3</v>
      </c>
      <c r="J35" s="180">
        <v>3</v>
      </c>
      <c r="K35" s="210">
        <f t="shared" si="3"/>
        <v>2.2658610271903325E-3</v>
      </c>
      <c r="L35" s="180">
        <v>1</v>
      </c>
      <c r="M35" s="210">
        <f t="shared" si="4"/>
        <v>1.3175230566534915E-3</v>
      </c>
      <c r="N35" s="180">
        <v>0</v>
      </c>
      <c r="O35" s="210">
        <f t="shared" si="5"/>
        <v>0</v>
      </c>
      <c r="P35" s="180">
        <v>0</v>
      </c>
      <c r="Q35" s="210">
        <f t="shared" si="6"/>
        <v>0</v>
      </c>
    </row>
    <row r="36" spans="1:17" x14ac:dyDescent="0.3">
      <c r="A36">
        <v>30</v>
      </c>
      <c r="B36" s="5" t="s">
        <v>310</v>
      </c>
      <c r="C36" s="216">
        <v>1</v>
      </c>
      <c r="D36" s="127">
        <v>1</v>
      </c>
      <c r="E36" s="210">
        <f t="shared" si="0"/>
        <v>5.4406964091403701E-4</v>
      </c>
      <c r="F36" s="180">
        <v>0</v>
      </c>
      <c r="G36" s="210">
        <f t="shared" si="1"/>
        <v>0</v>
      </c>
      <c r="H36" s="180">
        <v>0</v>
      </c>
      <c r="I36" s="210">
        <f t="shared" si="2"/>
        <v>0</v>
      </c>
      <c r="J36" s="180">
        <v>0</v>
      </c>
      <c r="K36" s="210">
        <f t="shared" si="3"/>
        <v>0</v>
      </c>
      <c r="L36" s="180">
        <v>0</v>
      </c>
      <c r="M36" s="210">
        <f t="shared" si="4"/>
        <v>0</v>
      </c>
      <c r="N36" s="180">
        <v>0</v>
      </c>
      <c r="O36" s="210">
        <f t="shared" si="5"/>
        <v>0</v>
      </c>
      <c r="P36" s="180">
        <v>0</v>
      </c>
      <c r="Q36" s="210">
        <f t="shared" si="6"/>
        <v>0</v>
      </c>
    </row>
    <row r="37" spans="1:17" x14ac:dyDescent="0.3">
      <c r="A37">
        <v>31</v>
      </c>
      <c r="B37" s="5" t="s">
        <v>20</v>
      </c>
      <c r="C37" s="216">
        <v>60</v>
      </c>
      <c r="D37" s="218">
        <v>9</v>
      </c>
      <c r="E37" s="210">
        <f t="shared" si="0"/>
        <v>4.8966267682263327E-3</v>
      </c>
      <c r="F37" s="180">
        <v>3</v>
      </c>
      <c r="G37" s="210">
        <f t="shared" si="1"/>
        <v>5.9288537549407111E-3</v>
      </c>
      <c r="H37" s="222">
        <v>12</v>
      </c>
      <c r="I37" s="210">
        <f t="shared" si="2"/>
        <v>3.1587259805211897E-3</v>
      </c>
      <c r="J37" s="180">
        <v>24</v>
      </c>
      <c r="K37" s="210">
        <f t="shared" si="3"/>
        <v>1.812688821752266E-2</v>
      </c>
      <c r="L37" s="180">
        <v>16</v>
      </c>
      <c r="M37" s="210">
        <f t="shared" si="4"/>
        <v>2.1080368906455864E-2</v>
      </c>
      <c r="N37" s="180">
        <v>0</v>
      </c>
      <c r="O37" s="210">
        <f t="shared" si="5"/>
        <v>0</v>
      </c>
      <c r="P37" s="180">
        <v>0</v>
      </c>
      <c r="Q37" s="210">
        <f t="shared" si="6"/>
        <v>0</v>
      </c>
    </row>
    <row r="38" spans="1:17" x14ac:dyDescent="0.3">
      <c r="A38">
        <v>32</v>
      </c>
      <c r="B38" s="5" t="s">
        <v>311</v>
      </c>
      <c r="C38" s="216">
        <v>1</v>
      </c>
      <c r="D38" s="127">
        <v>0</v>
      </c>
      <c r="E38" s="210">
        <f t="shared" si="0"/>
        <v>0</v>
      </c>
      <c r="F38" s="180">
        <v>0</v>
      </c>
      <c r="G38" s="210">
        <f t="shared" si="1"/>
        <v>0</v>
      </c>
      <c r="H38" s="222">
        <v>1</v>
      </c>
      <c r="I38" s="210">
        <f t="shared" si="2"/>
        <v>2.6322716504343247E-4</v>
      </c>
      <c r="J38" s="222">
        <v>0</v>
      </c>
      <c r="K38" s="210">
        <f t="shared" si="3"/>
        <v>0</v>
      </c>
      <c r="L38" s="180">
        <v>0</v>
      </c>
      <c r="M38" s="210">
        <f t="shared" si="4"/>
        <v>0</v>
      </c>
      <c r="N38" s="180">
        <v>0</v>
      </c>
      <c r="O38" s="210">
        <f t="shared" si="5"/>
        <v>0</v>
      </c>
      <c r="P38" s="180">
        <v>0</v>
      </c>
      <c r="Q38" s="210">
        <f t="shared" si="6"/>
        <v>0</v>
      </c>
    </row>
    <row r="39" spans="1:17" x14ac:dyDescent="0.3">
      <c r="A39">
        <v>33</v>
      </c>
      <c r="B39" s="5" t="s">
        <v>21</v>
      </c>
      <c r="C39" s="216">
        <v>2</v>
      </c>
      <c r="D39" s="127">
        <v>0</v>
      </c>
      <c r="E39" s="210">
        <f t="shared" si="0"/>
        <v>0</v>
      </c>
      <c r="F39" s="180">
        <v>0</v>
      </c>
      <c r="G39" s="210">
        <f t="shared" si="1"/>
        <v>0</v>
      </c>
      <c r="H39" s="180">
        <v>2</v>
      </c>
      <c r="I39" s="210">
        <f t="shared" si="2"/>
        <v>5.2645433008686494E-4</v>
      </c>
      <c r="J39" s="180">
        <v>0</v>
      </c>
      <c r="K39" s="210">
        <f t="shared" si="3"/>
        <v>0</v>
      </c>
      <c r="L39" s="180">
        <v>0</v>
      </c>
      <c r="M39" s="210">
        <f t="shared" si="4"/>
        <v>0</v>
      </c>
      <c r="N39" s="180">
        <v>0</v>
      </c>
      <c r="O39" s="210">
        <f t="shared" si="5"/>
        <v>0</v>
      </c>
      <c r="P39" s="180">
        <v>0</v>
      </c>
      <c r="Q39" s="210">
        <f t="shared" si="6"/>
        <v>0</v>
      </c>
    </row>
    <row r="40" spans="1:17" x14ac:dyDescent="0.3">
      <c r="A40">
        <v>34</v>
      </c>
      <c r="B40" s="5" t="s">
        <v>22</v>
      </c>
      <c r="C40" s="216">
        <v>65</v>
      </c>
      <c r="D40" s="127">
        <v>12</v>
      </c>
      <c r="E40" s="210">
        <f t="shared" si="0"/>
        <v>6.5288356909684441E-3</v>
      </c>
      <c r="F40" s="180">
        <v>11</v>
      </c>
      <c r="G40" s="210">
        <f t="shared" si="1"/>
        <v>2.1739130434782608E-2</v>
      </c>
      <c r="H40" s="180">
        <v>38</v>
      </c>
      <c r="I40" s="210">
        <f t="shared" si="2"/>
        <v>1.0002632271650434E-2</v>
      </c>
      <c r="J40" s="180">
        <v>4</v>
      </c>
      <c r="K40" s="210">
        <f t="shared" si="3"/>
        <v>3.0211480362537764E-3</v>
      </c>
      <c r="L40" s="180">
        <v>1</v>
      </c>
      <c r="M40" s="210">
        <f t="shared" si="4"/>
        <v>1.3175230566534915E-3</v>
      </c>
      <c r="N40" s="180">
        <v>0</v>
      </c>
      <c r="O40" s="210">
        <f t="shared" si="5"/>
        <v>0</v>
      </c>
      <c r="P40" s="180">
        <v>0</v>
      </c>
      <c r="Q40" s="210">
        <f t="shared" si="6"/>
        <v>0</v>
      </c>
    </row>
    <row r="41" spans="1:17" x14ac:dyDescent="0.3">
      <c r="A41">
        <v>35</v>
      </c>
      <c r="B41" s="5" t="s">
        <v>23</v>
      </c>
      <c r="C41" s="216">
        <v>12</v>
      </c>
      <c r="D41" s="127">
        <v>3</v>
      </c>
      <c r="E41" s="210">
        <f t="shared" si="0"/>
        <v>1.632208922742111E-3</v>
      </c>
      <c r="F41" s="180">
        <v>2</v>
      </c>
      <c r="G41" s="210">
        <f t="shared" si="1"/>
        <v>3.952569169960474E-3</v>
      </c>
      <c r="H41" s="180">
        <v>6</v>
      </c>
      <c r="I41" s="210">
        <f t="shared" si="2"/>
        <v>1.5793629902605948E-3</v>
      </c>
      <c r="J41" s="180">
        <v>1</v>
      </c>
      <c r="K41" s="210">
        <f t="shared" si="3"/>
        <v>7.5528700906344411E-4</v>
      </c>
      <c r="L41" s="180">
        <v>0</v>
      </c>
      <c r="M41" s="210">
        <f t="shared" si="4"/>
        <v>0</v>
      </c>
      <c r="N41" s="180">
        <v>0</v>
      </c>
      <c r="O41" s="210">
        <f t="shared" si="5"/>
        <v>0</v>
      </c>
      <c r="P41" s="180">
        <v>0</v>
      </c>
      <c r="Q41" s="210">
        <f t="shared" si="6"/>
        <v>0</v>
      </c>
    </row>
    <row r="42" spans="1:17" x14ac:dyDescent="0.3">
      <c r="A42">
        <v>36</v>
      </c>
      <c r="B42" s="5" t="s">
        <v>24</v>
      </c>
      <c r="C42" s="216">
        <v>177</v>
      </c>
      <c r="D42" s="127">
        <v>59</v>
      </c>
      <c r="E42" s="210">
        <f t="shared" si="0"/>
        <v>3.2100108813928184E-2</v>
      </c>
      <c r="F42" s="180">
        <v>30</v>
      </c>
      <c r="G42" s="210">
        <f t="shared" si="1"/>
        <v>5.9288537549407112E-2</v>
      </c>
      <c r="H42" s="180">
        <v>63</v>
      </c>
      <c r="I42" s="210">
        <f t="shared" si="2"/>
        <v>1.6583311397736247E-2</v>
      </c>
      <c r="J42" s="180">
        <v>20</v>
      </c>
      <c r="K42" s="210">
        <f t="shared" si="3"/>
        <v>1.5105740181268883E-2</v>
      </c>
      <c r="L42" s="180">
        <v>12</v>
      </c>
      <c r="M42" s="210">
        <f t="shared" si="4"/>
        <v>1.5810276679841896E-2</v>
      </c>
      <c r="N42" s="180">
        <v>0</v>
      </c>
      <c r="O42" s="210">
        <f t="shared" si="5"/>
        <v>0</v>
      </c>
      <c r="P42" s="180">
        <v>0</v>
      </c>
      <c r="Q42" s="210">
        <f t="shared" si="6"/>
        <v>0</v>
      </c>
    </row>
    <row r="43" spans="1:17" x14ac:dyDescent="0.3">
      <c r="A43">
        <v>37</v>
      </c>
      <c r="B43" s="5" t="s">
        <v>25</v>
      </c>
      <c r="C43" s="216">
        <v>0</v>
      </c>
      <c r="D43" s="127">
        <v>0</v>
      </c>
      <c r="E43" s="210">
        <f t="shared" si="0"/>
        <v>0</v>
      </c>
      <c r="F43" s="180">
        <v>0</v>
      </c>
      <c r="G43" s="210">
        <f t="shared" si="1"/>
        <v>0</v>
      </c>
      <c r="H43" s="180">
        <v>0</v>
      </c>
      <c r="I43" s="210">
        <f t="shared" si="2"/>
        <v>0</v>
      </c>
      <c r="J43" s="180">
        <v>0</v>
      </c>
      <c r="K43" s="210">
        <f t="shared" si="3"/>
        <v>0</v>
      </c>
      <c r="L43" s="180">
        <v>1</v>
      </c>
      <c r="M43" s="210">
        <f t="shared" si="4"/>
        <v>1.3175230566534915E-3</v>
      </c>
      <c r="N43" s="180">
        <v>0</v>
      </c>
      <c r="O43" s="210">
        <f t="shared" si="5"/>
        <v>0</v>
      </c>
      <c r="P43" s="180">
        <v>0</v>
      </c>
      <c r="Q43" s="210">
        <f t="shared" si="6"/>
        <v>0</v>
      </c>
    </row>
    <row r="44" spans="1:17" x14ac:dyDescent="0.3">
      <c r="A44">
        <v>38</v>
      </c>
      <c r="B44" s="5" t="s">
        <v>26</v>
      </c>
      <c r="C44" s="216">
        <v>64</v>
      </c>
      <c r="D44" s="127">
        <v>20</v>
      </c>
      <c r="E44" s="210">
        <f t="shared" si="0"/>
        <v>1.088139281828074E-2</v>
      </c>
      <c r="F44" s="180">
        <v>5</v>
      </c>
      <c r="G44" s="210">
        <f t="shared" si="1"/>
        <v>9.881422924901186E-3</v>
      </c>
      <c r="H44" s="180">
        <v>24</v>
      </c>
      <c r="I44" s="210">
        <f t="shared" si="2"/>
        <v>6.3174519610423793E-3</v>
      </c>
      <c r="J44" s="180">
        <v>14</v>
      </c>
      <c r="K44" s="210">
        <f t="shared" si="3"/>
        <v>1.0574018126888218E-2</v>
      </c>
      <c r="L44" s="180">
        <v>1</v>
      </c>
      <c r="M44" s="210">
        <f t="shared" si="4"/>
        <v>1.3175230566534915E-3</v>
      </c>
      <c r="N44" s="180">
        <v>1</v>
      </c>
      <c r="O44" s="210">
        <f t="shared" si="5"/>
        <v>9.0909090909090912E-2</v>
      </c>
      <c r="P44" s="180">
        <v>0</v>
      </c>
      <c r="Q44" s="210">
        <f t="shared" si="6"/>
        <v>0</v>
      </c>
    </row>
    <row r="45" spans="1:17" x14ac:dyDescent="0.3">
      <c r="A45">
        <v>39</v>
      </c>
      <c r="B45" s="5" t="s">
        <v>27</v>
      </c>
      <c r="C45" s="216">
        <v>89</v>
      </c>
      <c r="D45" s="127">
        <v>20</v>
      </c>
      <c r="E45" s="210">
        <f t="shared" si="0"/>
        <v>1.088139281828074E-2</v>
      </c>
      <c r="F45" s="180">
        <v>8</v>
      </c>
      <c r="G45" s="210">
        <f t="shared" si="1"/>
        <v>1.5810276679841896E-2</v>
      </c>
      <c r="H45" s="180">
        <v>40</v>
      </c>
      <c r="I45" s="210">
        <f t="shared" si="2"/>
        <v>1.0529086601737299E-2</v>
      </c>
      <c r="J45" s="180">
        <v>9</v>
      </c>
      <c r="K45" s="210">
        <f t="shared" si="3"/>
        <v>6.7975830815709968E-3</v>
      </c>
      <c r="L45" s="180">
        <v>19</v>
      </c>
      <c r="M45" s="210">
        <f t="shared" si="4"/>
        <v>2.5032938076416336E-2</v>
      </c>
      <c r="N45" s="180">
        <v>0</v>
      </c>
      <c r="O45" s="210">
        <f t="shared" si="5"/>
        <v>0</v>
      </c>
      <c r="P45" s="180">
        <v>0</v>
      </c>
      <c r="Q45" s="210">
        <f t="shared" si="6"/>
        <v>0</v>
      </c>
    </row>
    <row r="46" spans="1:17" x14ac:dyDescent="0.3">
      <c r="A46">
        <v>40</v>
      </c>
      <c r="B46" s="5" t="s">
        <v>28</v>
      </c>
      <c r="C46" s="216">
        <v>1</v>
      </c>
      <c r="D46" s="127">
        <v>1</v>
      </c>
      <c r="E46" s="210">
        <f t="shared" si="0"/>
        <v>5.4406964091403701E-4</v>
      </c>
      <c r="F46" s="180">
        <v>0</v>
      </c>
      <c r="G46" s="210">
        <f t="shared" si="1"/>
        <v>0</v>
      </c>
      <c r="H46" s="180">
        <v>0</v>
      </c>
      <c r="I46" s="210">
        <f t="shared" si="2"/>
        <v>0</v>
      </c>
      <c r="J46" s="180">
        <v>0</v>
      </c>
      <c r="K46" s="210">
        <f t="shared" si="3"/>
        <v>0</v>
      </c>
      <c r="L46" s="180">
        <v>0</v>
      </c>
      <c r="M46" s="210">
        <f t="shared" si="4"/>
        <v>0</v>
      </c>
      <c r="N46" s="180">
        <v>0</v>
      </c>
      <c r="O46" s="210">
        <f t="shared" si="5"/>
        <v>0</v>
      </c>
      <c r="P46" s="180">
        <v>0</v>
      </c>
      <c r="Q46" s="210">
        <f t="shared" si="6"/>
        <v>0</v>
      </c>
    </row>
    <row r="47" spans="1:17" x14ac:dyDescent="0.3">
      <c r="A47">
        <v>41</v>
      </c>
      <c r="B47" s="5" t="s">
        <v>29</v>
      </c>
      <c r="C47" s="216">
        <v>2</v>
      </c>
      <c r="D47" s="127">
        <v>2</v>
      </c>
      <c r="E47" s="210">
        <f t="shared" si="0"/>
        <v>1.088139281828074E-3</v>
      </c>
      <c r="F47" s="180">
        <v>0</v>
      </c>
      <c r="G47" s="210">
        <f t="shared" si="1"/>
        <v>0</v>
      </c>
      <c r="H47" s="180">
        <v>0</v>
      </c>
      <c r="I47" s="210">
        <f t="shared" si="2"/>
        <v>0</v>
      </c>
      <c r="J47" s="180">
        <v>0</v>
      </c>
      <c r="K47" s="210">
        <f t="shared" si="3"/>
        <v>0</v>
      </c>
      <c r="L47" s="180">
        <v>0</v>
      </c>
      <c r="M47" s="210">
        <f t="shared" si="4"/>
        <v>0</v>
      </c>
      <c r="N47" s="180">
        <v>0</v>
      </c>
      <c r="O47" s="210">
        <f t="shared" si="5"/>
        <v>0</v>
      </c>
      <c r="P47" s="180">
        <v>0</v>
      </c>
      <c r="Q47" s="210">
        <f t="shared" si="6"/>
        <v>0</v>
      </c>
    </row>
    <row r="48" spans="1:17" x14ac:dyDescent="0.3">
      <c r="A48">
        <v>42</v>
      </c>
      <c r="B48" s="5" t="s">
        <v>312</v>
      </c>
      <c r="C48" s="216">
        <v>64</v>
      </c>
      <c r="D48" s="127">
        <v>16</v>
      </c>
      <c r="E48" s="210">
        <f t="shared" si="0"/>
        <v>8.7051142546245922E-3</v>
      </c>
      <c r="F48" s="180">
        <v>7</v>
      </c>
      <c r="G48" s="210">
        <f t="shared" si="1"/>
        <v>1.383399209486166E-2</v>
      </c>
      <c r="H48" s="180">
        <v>36</v>
      </c>
      <c r="I48" s="210">
        <f t="shared" si="2"/>
        <v>9.476177941563569E-3</v>
      </c>
      <c r="J48" s="180">
        <v>5</v>
      </c>
      <c r="K48" s="210">
        <f t="shared" si="3"/>
        <v>3.7764350453172208E-3</v>
      </c>
      <c r="L48" s="180">
        <v>4</v>
      </c>
      <c r="M48" s="210">
        <f t="shared" si="4"/>
        <v>5.270092226613966E-3</v>
      </c>
      <c r="N48" s="180">
        <v>0</v>
      </c>
      <c r="O48" s="210">
        <f t="shared" si="5"/>
        <v>0</v>
      </c>
      <c r="P48" s="180">
        <v>0</v>
      </c>
      <c r="Q48" s="210">
        <f t="shared" si="6"/>
        <v>0</v>
      </c>
    </row>
    <row r="49" spans="1:17" x14ac:dyDescent="0.3">
      <c r="A49">
        <v>43</v>
      </c>
      <c r="B49" s="5" t="s">
        <v>30</v>
      </c>
      <c r="C49" s="216">
        <v>6</v>
      </c>
      <c r="D49" s="218">
        <v>0</v>
      </c>
      <c r="E49" s="210">
        <f t="shared" si="0"/>
        <v>0</v>
      </c>
      <c r="F49" s="180">
        <v>1</v>
      </c>
      <c r="G49" s="210">
        <f t="shared" si="1"/>
        <v>1.976284584980237E-3</v>
      </c>
      <c r="H49" s="222">
        <v>5</v>
      </c>
      <c r="I49" s="210">
        <f t="shared" si="2"/>
        <v>1.3161358252171624E-3</v>
      </c>
      <c r="J49" s="180">
        <v>0</v>
      </c>
      <c r="K49" s="210">
        <f t="shared" si="3"/>
        <v>0</v>
      </c>
      <c r="L49" s="180">
        <v>0</v>
      </c>
      <c r="M49" s="210">
        <f t="shared" si="4"/>
        <v>0</v>
      </c>
      <c r="N49" s="180">
        <v>0</v>
      </c>
      <c r="O49" s="210">
        <f t="shared" si="5"/>
        <v>0</v>
      </c>
      <c r="P49" s="180">
        <v>6</v>
      </c>
      <c r="Q49" s="210">
        <f t="shared" si="6"/>
        <v>0.25</v>
      </c>
    </row>
    <row r="50" spans="1:17" x14ac:dyDescent="0.3">
      <c r="A50">
        <v>44</v>
      </c>
      <c r="B50" s="5" t="s">
        <v>313</v>
      </c>
      <c r="C50" s="216">
        <v>889</v>
      </c>
      <c r="D50" s="127">
        <v>128</v>
      </c>
      <c r="E50" s="210">
        <f t="shared" si="0"/>
        <v>6.9640914036996737E-2</v>
      </c>
      <c r="F50" s="180">
        <v>25</v>
      </c>
      <c r="G50" s="210">
        <f t="shared" si="1"/>
        <v>4.9407114624505928E-2</v>
      </c>
      <c r="H50" s="180">
        <v>438</v>
      </c>
      <c r="I50" s="210">
        <f t="shared" si="2"/>
        <v>0.11529349828902342</v>
      </c>
      <c r="J50" s="180">
        <v>217</v>
      </c>
      <c r="K50" s="210">
        <f t="shared" si="3"/>
        <v>0.16389728096676737</v>
      </c>
      <c r="L50" s="180">
        <v>128</v>
      </c>
      <c r="M50" s="210">
        <f t="shared" si="4"/>
        <v>0.16864295125164691</v>
      </c>
      <c r="N50" s="180">
        <v>0</v>
      </c>
      <c r="O50" s="210">
        <f t="shared" si="5"/>
        <v>0</v>
      </c>
      <c r="P50" s="180">
        <v>0</v>
      </c>
      <c r="Q50" s="210">
        <f t="shared" si="6"/>
        <v>0</v>
      </c>
    </row>
    <row r="51" spans="1:17" x14ac:dyDescent="0.3">
      <c r="A51">
        <v>45</v>
      </c>
      <c r="B51" s="5" t="s">
        <v>314</v>
      </c>
      <c r="C51" s="216">
        <v>1</v>
      </c>
      <c r="D51" s="127">
        <v>0</v>
      </c>
      <c r="E51" s="210">
        <f t="shared" si="0"/>
        <v>0</v>
      </c>
      <c r="F51" s="180">
        <v>0</v>
      </c>
      <c r="G51" s="210">
        <f t="shared" si="1"/>
        <v>0</v>
      </c>
      <c r="H51" s="180">
        <v>1</v>
      </c>
      <c r="I51" s="210">
        <f t="shared" si="2"/>
        <v>2.6322716504343247E-4</v>
      </c>
      <c r="J51" s="180">
        <v>0</v>
      </c>
      <c r="K51" s="210">
        <f t="shared" si="3"/>
        <v>0</v>
      </c>
      <c r="L51" s="180">
        <v>0</v>
      </c>
      <c r="M51" s="210">
        <f t="shared" si="4"/>
        <v>0</v>
      </c>
      <c r="N51" s="180">
        <v>0</v>
      </c>
      <c r="O51" s="210">
        <f t="shared" si="5"/>
        <v>0</v>
      </c>
      <c r="P51" s="180">
        <v>0</v>
      </c>
      <c r="Q51" s="210">
        <f t="shared" si="6"/>
        <v>0</v>
      </c>
    </row>
    <row r="52" spans="1:17" x14ac:dyDescent="0.3">
      <c r="A52">
        <v>46</v>
      </c>
      <c r="B52" s="5" t="s">
        <v>315</v>
      </c>
      <c r="C52" s="216">
        <v>31</v>
      </c>
      <c r="D52" s="127">
        <v>10</v>
      </c>
      <c r="E52" s="210">
        <f t="shared" si="0"/>
        <v>5.4406964091403701E-3</v>
      </c>
      <c r="F52" s="180">
        <v>2</v>
      </c>
      <c r="G52" s="210">
        <f t="shared" si="1"/>
        <v>3.952569169960474E-3</v>
      </c>
      <c r="H52" s="180">
        <v>12</v>
      </c>
      <c r="I52" s="210">
        <f t="shared" si="2"/>
        <v>3.1587259805211897E-3</v>
      </c>
      <c r="J52" s="180">
        <v>3</v>
      </c>
      <c r="K52" s="210">
        <f t="shared" si="3"/>
        <v>2.2658610271903325E-3</v>
      </c>
      <c r="L52" s="180">
        <v>4</v>
      </c>
      <c r="M52" s="210">
        <f t="shared" si="4"/>
        <v>5.270092226613966E-3</v>
      </c>
      <c r="N52" s="180">
        <v>0</v>
      </c>
      <c r="O52" s="210">
        <f t="shared" si="5"/>
        <v>0</v>
      </c>
      <c r="P52" s="180">
        <v>1</v>
      </c>
      <c r="Q52" s="210">
        <f t="shared" si="6"/>
        <v>4.1666666666666664E-2</v>
      </c>
    </row>
    <row r="53" spans="1:17" x14ac:dyDescent="0.3">
      <c r="A53">
        <v>47</v>
      </c>
      <c r="B53" s="5" t="s">
        <v>316</v>
      </c>
      <c r="C53" s="216">
        <v>28</v>
      </c>
      <c r="D53" s="127">
        <v>16</v>
      </c>
      <c r="E53" s="210">
        <f t="shared" si="0"/>
        <v>8.7051142546245922E-3</v>
      </c>
      <c r="F53" s="180">
        <v>0</v>
      </c>
      <c r="G53" s="210">
        <f t="shared" si="1"/>
        <v>0</v>
      </c>
      <c r="H53" s="180">
        <v>9</v>
      </c>
      <c r="I53" s="210">
        <f t="shared" si="2"/>
        <v>2.3690444853908922E-3</v>
      </c>
      <c r="J53" s="180">
        <v>1</v>
      </c>
      <c r="K53" s="210">
        <f t="shared" si="3"/>
        <v>7.5528700906344411E-4</v>
      </c>
      <c r="L53" s="180">
        <v>6</v>
      </c>
      <c r="M53" s="210">
        <f t="shared" si="4"/>
        <v>7.9051383399209481E-3</v>
      </c>
      <c r="N53" s="180">
        <v>0</v>
      </c>
      <c r="O53" s="210">
        <f t="shared" si="5"/>
        <v>0</v>
      </c>
      <c r="P53" s="180">
        <v>0</v>
      </c>
      <c r="Q53" s="210">
        <f t="shared" si="6"/>
        <v>0</v>
      </c>
    </row>
    <row r="54" spans="1:17" x14ac:dyDescent="0.3">
      <c r="A54">
        <v>48</v>
      </c>
      <c r="B54" s="5" t="s">
        <v>155</v>
      </c>
      <c r="C54" s="216">
        <v>7</v>
      </c>
      <c r="D54" s="127">
        <v>4</v>
      </c>
      <c r="E54" s="210">
        <f t="shared" si="0"/>
        <v>2.176278563656148E-3</v>
      </c>
      <c r="F54" s="180">
        <v>1</v>
      </c>
      <c r="G54" s="210">
        <f t="shared" si="1"/>
        <v>1.976284584980237E-3</v>
      </c>
      <c r="H54" s="180">
        <v>2</v>
      </c>
      <c r="I54" s="210">
        <f t="shared" si="2"/>
        <v>5.2645433008686494E-4</v>
      </c>
      <c r="J54" s="180">
        <v>0</v>
      </c>
      <c r="K54" s="210">
        <f t="shared" si="3"/>
        <v>0</v>
      </c>
      <c r="L54" s="180">
        <v>1</v>
      </c>
      <c r="M54" s="210">
        <f t="shared" si="4"/>
        <v>1.3175230566534915E-3</v>
      </c>
      <c r="N54" s="180">
        <v>0</v>
      </c>
      <c r="O54" s="210">
        <f t="shared" si="5"/>
        <v>0</v>
      </c>
      <c r="P54" s="180">
        <v>0</v>
      </c>
      <c r="Q54" s="210">
        <f t="shared" si="6"/>
        <v>0</v>
      </c>
    </row>
    <row r="55" spans="1:17" x14ac:dyDescent="0.3">
      <c r="A55">
        <v>49</v>
      </c>
      <c r="B55" s="5" t="s">
        <v>317</v>
      </c>
      <c r="C55" s="216">
        <v>134</v>
      </c>
      <c r="D55" s="127">
        <v>39</v>
      </c>
      <c r="E55" s="210">
        <f t="shared" si="0"/>
        <v>2.1218715995647442E-2</v>
      </c>
      <c r="F55" s="180">
        <v>9</v>
      </c>
      <c r="G55" s="210">
        <f t="shared" si="1"/>
        <v>1.7786561264822136E-2</v>
      </c>
      <c r="H55" s="180">
        <v>56</v>
      </c>
      <c r="I55" s="210">
        <f t="shared" si="2"/>
        <v>1.4740721242432218E-2</v>
      </c>
      <c r="J55" s="180">
        <v>25</v>
      </c>
      <c r="K55" s="210">
        <f t="shared" si="3"/>
        <v>1.8882175226586102E-2</v>
      </c>
      <c r="L55" s="180">
        <v>4</v>
      </c>
      <c r="M55" s="210">
        <f t="shared" si="4"/>
        <v>5.270092226613966E-3</v>
      </c>
      <c r="N55" s="180">
        <v>0</v>
      </c>
      <c r="O55" s="210">
        <f t="shared" si="5"/>
        <v>0</v>
      </c>
      <c r="P55" s="180">
        <v>2</v>
      </c>
      <c r="Q55" s="210">
        <f t="shared" si="6"/>
        <v>8.3333333333333329E-2</v>
      </c>
    </row>
    <row r="56" spans="1:17" x14ac:dyDescent="0.3">
      <c r="A56">
        <v>50</v>
      </c>
      <c r="B56" s="5" t="s">
        <v>318</v>
      </c>
      <c r="C56" s="216">
        <v>0</v>
      </c>
      <c r="D56" s="127">
        <v>0</v>
      </c>
      <c r="E56" s="210">
        <f t="shared" si="0"/>
        <v>0</v>
      </c>
      <c r="F56" s="180">
        <v>0</v>
      </c>
      <c r="G56" s="210">
        <f t="shared" si="1"/>
        <v>0</v>
      </c>
      <c r="H56" s="180">
        <v>0</v>
      </c>
      <c r="I56" s="210">
        <f t="shared" si="2"/>
        <v>0</v>
      </c>
      <c r="J56" s="180">
        <v>0</v>
      </c>
      <c r="K56" s="210">
        <f t="shared" si="3"/>
        <v>0</v>
      </c>
      <c r="L56" s="180">
        <v>0</v>
      </c>
      <c r="M56" s="210">
        <f t="shared" si="4"/>
        <v>0</v>
      </c>
      <c r="N56" s="180">
        <v>0</v>
      </c>
      <c r="O56" s="210">
        <f t="shared" si="5"/>
        <v>0</v>
      </c>
      <c r="P56" s="180">
        <v>0</v>
      </c>
      <c r="Q56" s="210">
        <f t="shared" si="6"/>
        <v>0</v>
      </c>
    </row>
    <row r="57" spans="1:17" x14ac:dyDescent="0.3">
      <c r="A57">
        <v>51</v>
      </c>
      <c r="B57" s="5" t="s">
        <v>322</v>
      </c>
      <c r="C57" s="216">
        <v>8</v>
      </c>
      <c r="D57" s="127">
        <v>8</v>
      </c>
      <c r="E57" s="210">
        <f t="shared" si="0"/>
        <v>4.3525571273122961E-3</v>
      </c>
      <c r="F57" s="180">
        <v>0</v>
      </c>
      <c r="G57" s="210">
        <f t="shared" si="1"/>
        <v>0</v>
      </c>
      <c r="H57" s="180">
        <v>0</v>
      </c>
      <c r="I57" s="210">
        <f t="shared" si="2"/>
        <v>0</v>
      </c>
      <c r="J57" s="180">
        <v>0</v>
      </c>
      <c r="K57" s="210">
        <f t="shared" si="3"/>
        <v>0</v>
      </c>
      <c r="L57" s="180">
        <v>0</v>
      </c>
      <c r="M57" s="210">
        <f t="shared" si="4"/>
        <v>0</v>
      </c>
      <c r="N57" s="180">
        <v>0</v>
      </c>
      <c r="O57" s="210">
        <f t="shared" si="5"/>
        <v>0</v>
      </c>
      <c r="P57" s="180">
        <v>0</v>
      </c>
      <c r="Q57" s="210">
        <f t="shared" si="6"/>
        <v>0</v>
      </c>
    </row>
    <row r="58" spans="1:17" x14ac:dyDescent="0.3">
      <c r="A58">
        <v>52</v>
      </c>
      <c r="B58" s="5" t="s">
        <v>39</v>
      </c>
      <c r="C58" s="216">
        <v>0</v>
      </c>
      <c r="D58" s="127">
        <v>0</v>
      </c>
      <c r="E58" s="210">
        <f t="shared" si="0"/>
        <v>0</v>
      </c>
      <c r="F58" s="180">
        <v>0</v>
      </c>
      <c r="G58" s="210">
        <f t="shared" si="1"/>
        <v>0</v>
      </c>
      <c r="H58" s="180">
        <v>0</v>
      </c>
      <c r="I58" s="210">
        <f t="shared" si="2"/>
        <v>0</v>
      </c>
      <c r="J58" s="180">
        <v>0</v>
      </c>
      <c r="K58" s="210">
        <f t="shared" si="3"/>
        <v>0</v>
      </c>
      <c r="L58" s="180">
        <v>0</v>
      </c>
      <c r="M58" s="210">
        <f t="shared" si="4"/>
        <v>0</v>
      </c>
      <c r="N58" s="180">
        <v>0</v>
      </c>
      <c r="O58" s="210">
        <f t="shared" si="5"/>
        <v>0</v>
      </c>
      <c r="P58" s="180">
        <v>0</v>
      </c>
      <c r="Q58" s="210">
        <f t="shared" si="6"/>
        <v>0</v>
      </c>
    </row>
    <row r="59" spans="1:17" x14ac:dyDescent="0.3">
      <c r="A59">
        <v>53</v>
      </c>
      <c r="B59" s="5" t="s">
        <v>31</v>
      </c>
      <c r="C59" s="216">
        <v>6</v>
      </c>
      <c r="D59" s="127">
        <v>4</v>
      </c>
      <c r="E59" s="210">
        <f t="shared" si="0"/>
        <v>2.176278563656148E-3</v>
      </c>
      <c r="F59" s="180">
        <v>2</v>
      </c>
      <c r="G59" s="210">
        <f t="shared" si="1"/>
        <v>3.952569169960474E-3</v>
      </c>
      <c r="H59" s="180">
        <v>0</v>
      </c>
      <c r="I59" s="210">
        <f t="shared" si="2"/>
        <v>0</v>
      </c>
      <c r="J59" s="180">
        <v>0</v>
      </c>
      <c r="K59" s="210">
        <f t="shared" si="3"/>
        <v>0</v>
      </c>
      <c r="L59" s="180">
        <v>1</v>
      </c>
      <c r="M59" s="210">
        <f t="shared" si="4"/>
        <v>1.3175230566534915E-3</v>
      </c>
      <c r="N59" s="180">
        <v>0</v>
      </c>
      <c r="O59" s="210">
        <f t="shared" si="5"/>
        <v>0</v>
      </c>
      <c r="P59" s="180">
        <v>0</v>
      </c>
      <c r="Q59" s="210">
        <f t="shared" si="6"/>
        <v>0</v>
      </c>
    </row>
    <row r="60" spans="1:17" x14ac:dyDescent="0.3">
      <c r="A60">
        <v>54</v>
      </c>
      <c r="B60" s="8" t="s">
        <v>32</v>
      </c>
      <c r="C60" s="133">
        <v>700</v>
      </c>
      <c r="D60" s="22">
        <v>138</v>
      </c>
      <c r="E60" s="210">
        <f t="shared" si="0"/>
        <v>7.5081610446137106E-2</v>
      </c>
      <c r="F60" s="180">
        <v>28</v>
      </c>
      <c r="G60" s="210">
        <f t="shared" si="1"/>
        <v>5.533596837944664E-2</v>
      </c>
      <c r="H60" s="180">
        <v>334</v>
      </c>
      <c r="I60" s="210">
        <f t="shared" si="2"/>
        <v>8.7917873124506454E-2</v>
      </c>
      <c r="J60" s="180">
        <v>169</v>
      </c>
      <c r="K60" s="210">
        <f t="shared" si="3"/>
        <v>0.12764350453172205</v>
      </c>
      <c r="L60" s="180">
        <v>56</v>
      </c>
      <c r="M60" s="210">
        <f t="shared" si="4"/>
        <v>7.378129117259552E-2</v>
      </c>
      <c r="N60" s="180">
        <v>1</v>
      </c>
      <c r="O60" s="210">
        <f t="shared" si="5"/>
        <v>9.0909090909090912E-2</v>
      </c>
      <c r="P60" s="180">
        <v>3</v>
      </c>
      <c r="Q60" s="210">
        <f t="shared" si="6"/>
        <v>0.125</v>
      </c>
    </row>
    <row r="61" spans="1:17" x14ac:dyDescent="0.3">
      <c r="A61">
        <v>55</v>
      </c>
      <c r="B61" s="5" t="s">
        <v>33</v>
      </c>
      <c r="C61" s="216">
        <v>476</v>
      </c>
      <c r="D61" s="127">
        <v>99</v>
      </c>
      <c r="E61" s="210">
        <f t="shared" si="0"/>
        <v>5.3862894450489661E-2</v>
      </c>
      <c r="F61" s="180">
        <v>27</v>
      </c>
      <c r="G61" s="210">
        <f t="shared" si="1"/>
        <v>5.33596837944664E-2</v>
      </c>
      <c r="H61" s="180">
        <v>234</v>
      </c>
      <c r="I61" s="210">
        <f t="shared" si="2"/>
        <v>6.1595156620163204E-2</v>
      </c>
      <c r="J61" s="180">
        <v>96</v>
      </c>
      <c r="K61" s="210">
        <f t="shared" si="3"/>
        <v>7.2507552870090641E-2</v>
      </c>
      <c r="L61" s="180">
        <v>33</v>
      </c>
      <c r="M61" s="210">
        <f t="shared" si="4"/>
        <v>4.3478260869565216E-2</v>
      </c>
      <c r="N61" s="180">
        <v>1</v>
      </c>
      <c r="O61" s="210">
        <f t="shared" si="5"/>
        <v>9.0909090909090912E-2</v>
      </c>
      <c r="P61" s="180">
        <v>3</v>
      </c>
      <c r="Q61" s="210">
        <f t="shared" si="6"/>
        <v>0.125</v>
      </c>
    </row>
    <row r="62" spans="1:17" x14ac:dyDescent="0.3">
      <c r="A62">
        <v>56</v>
      </c>
      <c r="B62" s="5" t="s">
        <v>34</v>
      </c>
      <c r="C62" s="216">
        <v>44</v>
      </c>
      <c r="D62" s="127">
        <v>13</v>
      </c>
      <c r="E62" s="210">
        <f t="shared" si="0"/>
        <v>7.0729053318824807E-3</v>
      </c>
      <c r="F62" s="180">
        <v>6</v>
      </c>
      <c r="G62" s="210">
        <f t="shared" si="1"/>
        <v>1.1857707509881422E-2</v>
      </c>
      <c r="H62" s="180">
        <v>16</v>
      </c>
      <c r="I62" s="210">
        <f t="shared" si="2"/>
        <v>4.2116346406949196E-3</v>
      </c>
      <c r="J62" s="180">
        <v>8</v>
      </c>
      <c r="K62" s="210">
        <f t="shared" si="3"/>
        <v>6.0422960725075529E-3</v>
      </c>
      <c r="L62" s="180">
        <v>0</v>
      </c>
      <c r="M62" s="210">
        <f t="shared" si="4"/>
        <v>0</v>
      </c>
      <c r="N62" s="180">
        <v>0</v>
      </c>
      <c r="O62" s="210">
        <f t="shared" si="5"/>
        <v>0</v>
      </c>
      <c r="P62" s="180">
        <v>0</v>
      </c>
      <c r="Q62" s="210">
        <f t="shared" si="6"/>
        <v>0</v>
      </c>
    </row>
    <row r="63" spans="1:17" x14ac:dyDescent="0.3">
      <c r="A63">
        <v>57</v>
      </c>
      <c r="B63" s="5" t="s">
        <v>319</v>
      </c>
      <c r="C63" s="216">
        <v>11</v>
      </c>
      <c r="D63" s="127">
        <v>3</v>
      </c>
      <c r="E63" s="210">
        <f t="shared" si="0"/>
        <v>1.632208922742111E-3</v>
      </c>
      <c r="F63" s="180">
        <v>2</v>
      </c>
      <c r="G63" s="210">
        <f t="shared" si="1"/>
        <v>3.952569169960474E-3</v>
      </c>
      <c r="H63" s="180">
        <v>6</v>
      </c>
      <c r="I63" s="210">
        <f t="shared" si="2"/>
        <v>1.5793629902605948E-3</v>
      </c>
      <c r="J63" s="180">
        <v>0</v>
      </c>
      <c r="K63" s="210">
        <f t="shared" si="3"/>
        <v>0</v>
      </c>
      <c r="L63" s="180">
        <v>0</v>
      </c>
      <c r="M63" s="210">
        <f t="shared" si="4"/>
        <v>0</v>
      </c>
      <c r="N63" s="180">
        <v>0</v>
      </c>
      <c r="O63" s="210">
        <f t="shared" si="5"/>
        <v>0</v>
      </c>
      <c r="P63" s="180">
        <v>0</v>
      </c>
      <c r="Q63" s="210">
        <f t="shared" si="6"/>
        <v>0</v>
      </c>
    </row>
    <row r="64" spans="1:17" x14ac:dyDescent="0.3">
      <c r="A64">
        <v>58</v>
      </c>
      <c r="B64" s="5" t="s">
        <v>320</v>
      </c>
      <c r="C64" s="216">
        <v>7</v>
      </c>
      <c r="D64" s="127">
        <v>2</v>
      </c>
      <c r="E64" s="210">
        <f t="shared" si="0"/>
        <v>1.088139281828074E-3</v>
      </c>
      <c r="F64" s="180">
        <v>0</v>
      </c>
      <c r="G64" s="210">
        <f t="shared" si="1"/>
        <v>0</v>
      </c>
      <c r="H64" s="180">
        <v>1</v>
      </c>
      <c r="I64" s="210">
        <f t="shared" si="2"/>
        <v>2.6322716504343247E-4</v>
      </c>
      <c r="J64" s="180">
        <v>4</v>
      </c>
      <c r="K64" s="210">
        <f t="shared" si="3"/>
        <v>3.0211480362537764E-3</v>
      </c>
      <c r="L64" s="180">
        <v>0</v>
      </c>
      <c r="M64" s="210">
        <f t="shared" si="4"/>
        <v>0</v>
      </c>
      <c r="N64" s="180">
        <v>0</v>
      </c>
      <c r="O64" s="210">
        <f t="shared" si="5"/>
        <v>0</v>
      </c>
      <c r="P64" s="180">
        <v>0</v>
      </c>
      <c r="Q64" s="210">
        <f t="shared" si="6"/>
        <v>0</v>
      </c>
    </row>
    <row r="65" spans="1:17" x14ac:dyDescent="0.3">
      <c r="A65">
        <v>59</v>
      </c>
      <c r="B65" s="5" t="s">
        <v>321</v>
      </c>
      <c r="C65" s="216">
        <v>533</v>
      </c>
      <c r="D65" s="127">
        <v>133</v>
      </c>
      <c r="E65" s="210">
        <f t="shared" si="0"/>
        <v>7.2361262241566915E-2</v>
      </c>
      <c r="F65" s="180">
        <v>29</v>
      </c>
      <c r="G65" s="210">
        <f t="shared" si="1"/>
        <v>5.731225296442688E-2</v>
      </c>
      <c r="H65" s="180">
        <v>245</v>
      </c>
      <c r="I65" s="210">
        <f t="shared" si="2"/>
        <v>6.4490655435640962E-2</v>
      </c>
      <c r="J65" s="180">
        <v>89</v>
      </c>
      <c r="K65" s="210">
        <f t="shared" si="3"/>
        <v>6.7220543806646521E-2</v>
      </c>
      <c r="L65" s="180">
        <v>60</v>
      </c>
      <c r="M65" s="210">
        <f t="shared" si="4"/>
        <v>7.9051383399209488E-2</v>
      </c>
      <c r="N65" s="180">
        <v>0</v>
      </c>
      <c r="O65" s="210">
        <f t="shared" si="5"/>
        <v>0</v>
      </c>
      <c r="P65" s="180">
        <v>0</v>
      </c>
      <c r="Q65" s="210">
        <f t="shared" si="6"/>
        <v>0</v>
      </c>
    </row>
    <row r="66" spans="1:17" x14ac:dyDescent="0.3">
      <c r="A66">
        <v>60</v>
      </c>
      <c r="B66" s="5" t="s">
        <v>156</v>
      </c>
      <c r="C66" s="216">
        <v>17</v>
      </c>
      <c r="D66" s="127">
        <v>5</v>
      </c>
      <c r="E66" s="210">
        <f t="shared" si="0"/>
        <v>2.720348204570185E-3</v>
      </c>
      <c r="F66" s="180">
        <v>1</v>
      </c>
      <c r="G66" s="210">
        <f t="shared" si="1"/>
        <v>1.976284584980237E-3</v>
      </c>
      <c r="H66" s="180">
        <v>10</v>
      </c>
      <c r="I66" s="210">
        <f t="shared" si="2"/>
        <v>2.6322716504343247E-3</v>
      </c>
      <c r="J66" s="180">
        <v>1</v>
      </c>
      <c r="K66" s="210">
        <f t="shared" si="3"/>
        <v>7.5528700906344411E-4</v>
      </c>
      <c r="L66" s="180">
        <v>0</v>
      </c>
      <c r="M66" s="210">
        <f t="shared" si="4"/>
        <v>0</v>
      </c>
      <c r="N66" s="180">
        <v>0</v>
      </c>
      <c r="O66" s="210">
        <f t="shared" si="5"/>
        <v>0</v>
      </c>
      <c r="P66" s="180">
        <v>0</v>
      </c>
      <c r="Q66" s="210">
        <f t="shared" si="6"/>
        <v>0</v>
      </c>
    </row>
    <row r="67" spans="1:17" x14ac:dyDescent="0.3">
      <c r="A67">
        <v>61</v>
      </c>
      <c r="B67" s="5" t="s">
        <v>35</v>
      </c>
      <c r="C67" s="216">
        <v>395</v>
      </c>
      <c r="D67" s="127">
        <v>78</v>
      </c>
      <c r="E67" s="210">
        <f t="shared" si="0"/>
        <v>4.2437431991294884E-2</v>
      </c>
      <c r="F67" s="180">
        <v>19</v>
      </c>
      <c r="G67" s="210">
        <f t="shared" si="1"/>
        <v>3.7549407114624504E-2</v>
      </c>
      <c r="H67" s="180">
        <v>198</v>
      </c>
      <c r="I67" s="210">
        <f t="shared" si="2"/>
        <v>5.2118978678599631E-2</v>
      </c>
      <c r="J67" s="180">
        <v>94</v>
      </c>
      <c r="K67" s="210">
        <f t="shared" si="3"/>
        <v>7.0996978851963752E-2</v>
      </c>
      <c r="L67" s="180">
        <v>13</v>
      </c>
      <c r="M67" s="210">
        <f t="shared" si="4"/>
        <v>1.7127799736495388E-2</v>
      </c>
      <c r="N67" s="180">
        <v>0</v>
      </c>
      <c r="O67" s="210">
        <f t="shared" si="5"/>
        <v>0</v>
      </c>
      <c r="P67" s="180">
        <v>0</v>
      </c>
      <c r="Q67" s="210">
        <f t="shared" si="6"/>
        <v>0</v>
      </c>
    </row>
    <row r="68" spans="1:17" x14ac:dyDescent="0.3">
      <c r="A68">
        <v>62</v>
      </c>
      <c r="B68" s="5" t="s">
        <v>36</v>
      </c>
      <c r="C68" s="217">
        <v>5</v>
      </c>
      <c r="D68" s="129">
        <v>3</v>
      </c>
      <c r="E68" s="211">
        <f t="shared" si="0"/>
        <v>1.632208922742111E-3</v>
      </c>
      <c r="F68" s="182">
        <v>0</v>
      </c>
      <c r="G68" s="211">
        <f t="shared" si="1"/>
        <v>0</v>
      </c>
      <c r="H68" s="182">
        <v>2</v>
      </c>
      <c r="I68" s="211">
        <f t="shared" si="2"/>
        <v>5.2645433008686494E-4</v>
      </c>
      <c r="J68" s="182">
        <v>0</v>
      </c>
      <c r="K68" s="211">
        <f t="shared" si="3"/>
        <v>0</v>
      </c>
      <c r="L68" s="182">
        <v>0</v>
      </c>
      <c r="M68" s="211">
        <f t="shared" si="4"/>
        <v>0</v>
      </c>
      <c r="N68" s="182">
        <v>0</v>
      </c>
      <c r="O68" s="211">
        <f t="shared" si="5"/>
        <v>0</v>
      </c>
      <c r="P68" s="182">
        <v>0</v>
      </c>
      <c r="Q68" s="211">
        <f t="shared" si="6"/>
        <v>0</v>
      </c>
    </row>
    <row r="69" spans="1:17" s="25" customFormat="1" x14ac:dyDescent="0.3">
      <c r="B69" s="23"/>
      <c r="C69" s="23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7" ht="39" x14ac:dyDescent="0.3">
      <c r="C70" s="73" t="s">
        <v>37</v>
      </c>
      <c r="D70" s="70" t="s">
        <v>55</v>
      </c>
      <c r="E70" s="69" t="s">
        <v>113</v>
      </c>
      <c r="F70" s="68" t="s">
        <v>52</v>
      </c>
      <c r="G70" s="69" t="s">
        <v>114</v>
      </c>
      <c r="H70" s="68" t="s">
        <v>49</v>
      </c>
      <c r="I70" s="69" t="s">
        <v>115</v>
      </c>
      <c r="J70" s="68" t="s">
        <v>51</v>
      </c>
      <c r="K70" s="69" t="s">
        <v>116</v>
      </c>
      <c r="L70" s="68" t="s">
        <v>53</v>
      </c>
      <c r="M70" s="69" t="s">
        <v>117</v>
      </c>
      <c r="N70" s="68" t="s">
        <v>54</v>
      </c>
      <c r="O70" s="69" t="s">
        <v>118</v>
      </c>
      <c r="P70" s="68" t="s">
        <v>149</v>
      </c>
      <c r="Q70" s="69" t="s">
        <v>152</v>
      </c>
    </row>
    <row r="71" spans="1:17" ht="20" x14ac:dyDescent="0.4">
      <c r="B71" s="26" t="s">
        <v>59</v>
      </c>
      <c r="C71" s="133">
        <v>9409</v>
      </c>
      <c r="D71" s="201">
        <v>2147</v>
      </c>
      <c r="E71" s="219">
        <f>D71/$D$71</f>
        <v>1</v>
      </c>
      <c r="F71" s="220">
        <v>719</v>
      </c>
      <c r="G71" s="221">
        <f>F71/$F$71</f>
        <v>1</v>
      </c>
      <c r="H71" s="220">
        <v>5325</v>
      </c>
      <c r="I71" s="221">
        <f>H71/$H$71</f>
        <v>1</v>
      </c>
      <c r="J71" s="220">
        <v>800</v>
      </c>
      <c r="K71" s="221">
        <f>J71/$J$71</f>
        <v>1</v>
      </c>
      <c r="L71" s="220">
        <v>370</v>
      </c>
      <c r="M71" s="221">
        <f>L71/$L$71</f>
        <v>1</v>
      </c>
      <c r="N71" s="220">
        <v>2</v>
      </c>
      <c r="O71" s="221">
        <f>N71/$N$71</f>
        <v>1</v>
      </c>
      <c r="P71" s="220">
        <v>46</v>
      </c>
      <c r="Q71" s="221">
        <f>P71/$P$71</f>
        <v>1</v>
      </c>
    </row>
    <row r="72" spans="1:17" x14ac:dyDescent="0.3">
      <c r="A72">
        <v>1</v>
      </c>
      <c r="B72" s="17" t="s">
        <v>1</v>
      </c>
      <c r="C72" s="216">
        <v>183</v>
      </c>
      <c r="D72" s="127">
        <v>42</v>
      </c>
      <c r="E72" s="210">
        <f t="shared" ref="E72:E133" si="7">D72/$D$71</f>
        <v>1.9562179785747556E-2</v>
      </c>
      <c r="F72" s="180">
        <v>22</v>
      </c>
      <c r="G72" s="210">
        <f t="shared" ref="G72:G133" si="8">F72/$F$71</f>
        <v>3.0598052851182198E-2</v>
      </c>
      <c r="H72" s="180">
        <v>101</v>
      </c>
      <c r="I72" s="210">
        <f t="shared" ref="I72:I133" si="9">H72/$H$71</f>
        <v>1.896713615023474E-2</v>
      </c>
      <c r="J72" s="180">
        <v>9</v>
      </c>
      <c r="K72" s="210">
        <f t="shared" ref="K72:K133" si="10">J72/$J$71</f>
        <v>1.125E-2</v>
      </c>
      <c r="L72" s="180">
        <v>9</v>
      </c>
      <c r="M72" s="210">
        <f t="shared" ref="M72:M133" si="11">L72/$L$71</f>
        <v>2.4324324324324326E-2</v>
      </c>
      <c r="N72" s="180">
        <v>0</v>
      </c>
      <c r="O72" s="210">
        <f t="shared" ref="O72:O133" si="12">N72/$N$71</f>
        <v>0</v>
      </c>
      <c r="P72" s="180">
        <v>0</v>
      </c>
      <c r="Q72" s="210">
        <f t="shared" ref="Q72:Q133" si="13">P72/$P$71</f>
        <v>0</v>
      </c>
    </row>
    <row r="73" spans="1:17" x14ac:dyDescent="0.3">
      <c r="A73">
        <v>2</v>
      </c>
      <c r="B73" s="5" t="s">
        <v>38</v>
      </c>
      <c r="C73" s="216">
        <v>4</v>
      </c>
      <c r="D73" s="127">
        <v>4</v>
      </c>
      <c r="E73" s="210">
        <f t="shared" si="7"/>
        <v>1.8630647414997672E-3</v>
      </c>
      <c r="F73" s="180">
        <v>0</v>
      </c>
      <c r="G73" s="210">
        <f t="shared" si="8"/>
        <v>0</v>
      </c>
      <c r="H73" s="180">
        <v>0</v>
      </c>
      <c r="I73" s="210">
        <f t="shared" si="9"/>
        <v>0</v>
      </c>
      <c r="J73" s="180">
        <v>0</v>
      </c>
      <c r="K73" s="210">
        <f t="shared" si="10"/>
        <v>0</v>
      </c>
      <c r="L73" s="180">
        <v>0</v>
      </c>
      <c r="M73" s="210">
        <f t="shared" si="11"/>
        <v>0</v>
      </c>
      <c r="N73" s="180">
        <v>0</v>
      </c>
      <c r="O73" s="210">
        <f t="shared" si="12"/>
        <v>0</v>
      </c>
      <c r="P73" s="180">
        <v>0</v>
      </c>
      <c r="Q73" s="210">
        <f t="shared" si="13"/>
        <v>0</v>
      </c>
    </row>
    <row r="74" spans="1:17" x14ac:dyDescent="0.3">
      <c r="A74">
        <v>3</v>
      </c>
      <c r="B74" s="5" t="s">
        <v>2</v>
      </c>
      <c r="C74" s="216">
        <v>2</v>
      </c>
      <c r="D74" s="127">
        <v>2</v>
      </c>
      <c r="E74" s="210">
        <f t="shared" si="7"/>
        <v>9.3153237074988359E-4</v>
      </c>
      <c r="F74" s="180">
        <v>0</v>
      </c>
      <c r="G74" s="210">
        <f t="shared" si="8"/>
        <v>0</v>
      </c>
      <c r="H74" s="180">
        <v>0</v>
      </c>
      <c r="I74" s="210">
        <f t="shared" si="9"/>
        <v>0</v>
      </c>
      <c r="J74" s="180">
        <v>0</v>
      </c>
      <c r="K74" s="210">
        <f t="shared" si="10"/>
        <v>0</v>
      </c>
      <c r="L74" s="180">
        <v>0</v>
      </c>
      <c r="M74" s="210">
        <f t="shared" si="11"/>
        <v>0</v>
      </c>
      <c r="N74" s="180">
        <v>0</v>
      </c>
      <c r="O74" s="210">
        <f t="shared" si="12"/>
        <v>0</v>
      </c>
      <c r="P74" s="180">
        <v>0</v>
      </c>
      <c r="Q74" s="210">
        <f t="shared" si="13"/>
        <v>0</v>
      </c>
    </row>
    <row r="75" spans="1:17" x14ac:dyDescent="0.3">
      <c r="A75">
        <v>4</v>
      </c>
      <c r="B75" s="8" t="s">
        <v>3</v>
      </c>
      <c r="C75" s="133">
        <v>441</v>
      </c>
      <c r="D75" s="22">
        <v>102</v>
      </c>
      <c r="E75" s="210">
        <f t="shared" si="7"/>
        <v>4.7508150908244062E-2</v>
      </c>
      <c r="F75" s="180">
        <v>34</v>
      </c>
      <c r="G75" s="210">
        <f t="shared" si="8"/>
        <v>4.7287899860917942E-2</v>
      </c>
      <c r="H75" s="180">
        <v>237</v>
      </c>
      <c r="I75" s="210">
        <f t="shared" si="9"/>
        <v>4.4507042253521124E-2</v>
      </c>
      <c r="J75" s="180">
        <v>35</v>
      </c>
      <c r="K75" s="210">
        <f t="shared" si="10"/>
        <v>4.3749999999999997E-2</v>
      </c>
      <c r="L75" s="180">
        <v>32</v>
      </c>
      <c r="M75" s="210">
        <f t="shared" si="11"/>
        <v>8.6486486486486491E-2</v>
      </c>
      <c r="N75" s="180">
        <v>0</v>
      </c>
      <c r="O75" s="210">
        <f t="shared" si="12"/>
        <v>0</v>
      </c>
      <c r="P75" s="180">
        <v>1</v>
      </c>
      <c r="Q75" s="210">
        <f t="shared" si="13"/>
        <v>2.1739130434782608E-2</v>
      </c>
    </row>
    <row r="76" spans="1:17" x14ac:dyDescent="0.3">
      <c r="A76">
        <v>5</v>
      </c>
      <c r="B76" s="5" t="s">
        <v>4</v>
      </c>
      <c r="C76" s="216">
        <v>4</v>
      </c>
      <c r="D76" s="127">
        <v>3</v>
      </c>
      <c r="E76" s="210">
        <f t="shared" si="7"/>
        <v>1.3972985561248254E-3</v>
      </c>
      <c r="F76" s="180">
        <v>0</v>
      </c>
      <c r="G76" s="210">
        <f t="shared" si="8"/>
        <v>0</v>
      </c>
      <c r="H76" s="180">
        <v>1</v>
      </c>
      <c r="I76" s="210">
        <f t="shared" si="9"/>
        <v>1.8779342723004695E-4</v>
      </c>
      <c r="J76" s="180">
        <v>0</v>
      </c>
      <c r="K76" s="210">
        <f t="shared" si="10"/>
        <v>0</v>
      </c>
      <c r="L76" s="180">
        <v>0</v>
      </c>
      <c r="M76" s="210">
        <f t="shared" si="11"/>
        <v>0</v>
      </c>
      <c r="N76" s="180">
        <v>0</v>
      </c>
      <c r="O76" s="210">
        <f t="shared" si="12"/>
        <v>0</v>
      </c>
      <c r="P76" s="180">
        <v>0</v>
      </c>
      <c r="Q76" s="210">
        <f t="shared" si="13"/>
        <v>0</v>
      </c>
    </row>
    <row r="77" spans="1:17" x14ac:dyDescent="0.3">
      <c r="A77">
        <v>6</v>
      </c>
      <c r="B77" s="5" t="s">
        <v>5</v>
      </c>
      <c r="C77" s="216">
        <v>195</v>
      </c>
      <c r="D77" s="127">
        <v>61</v>
      </c>
      <c r="E77" s="210">
        <f t="shared" si="7"/>
        <v>2.841173730787145E-2</v>
      </c>
      <c r="F77" s="180">
        <v>14</v>
      </c>
      <c r="G77" s="210">
        <f t="shared" si="8"/>
        <v>1.9471488178025034E-2</v>
      </c>
      <c r="H77" s="180">
        <v>101</v>
      </c>
      <c r="I77" s="210">
        <f t="shared" si="9"/>
        <v>1.896713615023474E-2</v>
      </c>
      <c r="J77" s="180">
        <v>13</v>
      </c>
      <c r="K77" s="210">
        <f t="shared" si="10"/>
        <v>1.6250000000000001E-2</v>
      </c>
      <c r="L77" s="180">
        <v>5</v>
      </c>
      <c r="M77" s="210">
        <f t="shared" si="11"/>
        <v>1.3513513513513514E-2</v>
      </c>
      <c r="N77" s="180">
        <v>0</v>
      </c>
      <c r="O77" s="210">
        <f t="shared" si="12"/>
        <v>0</v>
      </c>
      <c r="P77" s="180">
        <v>1</v>
      </c>
      <c r="Q77" s="210">
        <f t="shared" si="13"/>
        <v>2.1739130434782608E-2</v>
      </c>
    </row>
    <row r="78" spans="1:17" x14ac:dyDescent="0.3">
      <c r="A78">
        <v>7</v>
      </c>
      <c r="B78" s="5" t="s">
        <v>6</v>
      </c>
      <c r="C78" s="216">
        <v>606</v>
      </c>
      <c r="D78" s="127">
        <v>146</v>
      </c>
      <c r="E78" s="210">
        <f t="shared" si="7"/>
        <v>6.80018630647415E-2</v>
      </c>
      <c r="F78" s="180">
        <v>55</v>
      </c>
      <c r="G78" s="210">
        <f t="shared" si="8"/>
        <v>7.6495132127955487E-2</v>
      </c>
      <c r="H78" s="180">
        <v>355</v>
      </c>
      <c r="I78" s="210">
        <f t="shared" si="9"/>
        <v>6.6666666666666666E-2</v>
      </c>
      <c r="J78" s="180">
        <v>18</v>
      </c>
      <c r="K78" s="210">
        <f t="shared" si="10"/>
        <v>2.2499999999999999E-2</v>
      </c>
      <c r="L78" s="180">
        <v>30</v>
      </c>
      <c r="M78" s="210">
        <f t="shared" si="11"/>
        <v>8.1081081081081086E-2</v>
      </c>
      <c r="N78" s="180">
        <v>1</v>
      </c>
      <c r="O78" s="210">
        <f t="shared" si="12"/>
        <v>0.5</v>
      </c>
      <c r="P78" s="180">
        <v>1</v>
      </c>
      <c r="Q78" s="210">
        <f t="shared" si="13"/>
        <v>2.1739130434782608E-2</v>
      </c>
    </row>
    <row r="79" spans="1:17" x14ac:dyDescent="0.3">
      <c r="A79">
        <v>8</v>
      </c>
      <c r="B79" s="5" t="s">
        <v>7</v>
      </c>
      <c r="C79" s="216">
        <v>226</v>
      </c>
      <c r="D79" s="127">
        <v>44</v>
      </c>
      <c r="E79" s="210">
        <f t="shared" si="7"/>
        <v>2.0493712156497437E-2</v>
      </c>
      <c r="F79" s="180">
        <v>23</v>
      </c>
      <c r="G79" s="210">
        <f t="shared" si="8"/>
        <v>3.1988873435326845E-2</v>
      </c>
      <c r="H79" s="180">
        <v>142</v>
      </c>
      <c r="I79" s="210">
        <f t="shared" si="9"/>
        <v>2.6666666666666668E-2</v>
      </c>
      <c r="J79" s="180">
        <v>2</v>
      </c>
      <c r="K79" s="210">
        <f t="shared" si="10"/>
        <v>2.5000000000000001E-3</v>
      </c>
      <c r="L79" s="180">
        <v>15</v>
      </c>
      <c r="M79" s="210">
        <f t="shared" si="11"/>
        <v>4.0540540540540543E-2</v>
      </c>
      <c r="N79" s="180">
        <v>0</v>
      </c>
      <c r="O79" s="210">
        <f t="shared" si="12"/>
        <v>0</v>
      </c>
      <c r="P79" s="180">
        <v>0</v>
      </c>
      <c r="Q79" s="210">
        <f t="shared" si="13"/>
        <v>0</v>
      </c>
    </row>
    <row r="80" spans="1:17" x14ac:dyDescent="0.3">
      <c r="A80">
        <v>9</v>
      </c>
      <c r="B80" s="5" t="s">
        <v>8</v>
      </c>
      <c r="C80" s="216">
        <v>199</v>
      </c>
      <c r="D80" s="127">
        <v>62</v>
      </c>
      <c r="E80" s="210">
        <f t="shared" si="7"/>
        <v>2.887750349324639E-2</v>
      </c>
      <c r="F80" s="180">
        <v>16</v>
      </c>
      <c r="G80" s="210">
        <f t="shared" si="8"/>
        <v>2.2253129346314324E-2</v>
      </c>
      <c r="H80" s="180">
        <v>105</v>
      </c>
      <c r="I80" s="210">
        <f t="shared" si="9"/>
        <v>1.9718309859154931E-2</v>
      </c>
      <c r="J80" s="180">
        <v>4</v>
      </c>
      <c r="K80" s="210">
        <f t="shared" si="10"/>
        <v>5.0000000000000001E-3</v>
      </c>
      <c r="L80" s="180">
        <v>12</v>
      </c>
      <c r="M80" s="210">
        <f t="shared" si="11"/>
        <v>3.2432432432432434E-2</v>
      </c>
      <c r="N80" s="180">
        <v>0</v>
      </c>
      <c r="O80" s="210">
        <f t="shared" si="12"/>
        <v>0</v>
      </c>
      <c r="P80" s="180">
        <v>0</v>
      </c>
      <c r="Q80" s="210">
        <f t="shared" si="13"/>
        <v>0</v>
      </c>
    </row>
    <row r="81" spans="1:17" x14ac:dyDescent="0.3">
      <c r="A81">
        <v>10</v>
      </c>
      <c r="B81" s="5" t="s">
        <v>121</v>
      </c>
      <c r="C81" s="216">
        <v>4</v>
      </c>
      <c r="D81" s="127">
        <v>1</v>
      </c>
      <c r="E81" s="210">
        <f t="shared" si="7"/>
        <v>4.657661853749418E-4</v>
      </c>
      <c r="F81" s="180">
        <v>1</v>
      </c>
      <c r="G81" s="210">
        <f t="shared" si="8"/>
        <v>1.3908205841446453E-3</v>
      </c>
      <c r="H81" s="180">
        <v>0</v>
      </c>
      <c r="I81" s="210">
        <f t="shared" si="9"/>
        <v>0</v>
      </c>
      <c r="J81" s="180">
        <v>0</v>
      </c>
      <c r="K81" s="210">
        <f t="shared" si="10"/>
        <v>0</v>
      </c>
      <c r="L81" s="180">
        <v>2</v>
      </c>
      <c r="M81" s="210">
        <f t="shared" si="11"/>
        <v>5.4054054054054057E-3</v>
      </c>
      <c r="N81" s="180">
        <v>0</v>
      </c>
      <c r="O81" s="210">
        <f t="shared" si="12"/>
        <v>0</v>
      </c>
      <c r="P81" s="180">
        <v>0</v>
      </c>
      <c r="Q81" s="210">
        <f t="shared" si="13"/>
        <v>0</v>
      </c>
    </row>
    <row r="82" spans="1:17" x14ac:dyDescent="0.3">
      <c r="A82">
        <v>11</v>
      </c>
      <c r="B82" s="5" t="s">
        <v>122</v>
      </c>
      <c r="C82" s="216">
        <v>18</v>
      </c>
      <c r="D82" s="127">
        <v>3</v>
      </c>
      <c r="E82" s="210">
        <f t="shared" si="7"/>
        <v>1.3972985561248254E-3</v>
      </c>
      <c r="F82" s="180">
        <v>1</v>
      </c>
      <c r="G82" s="210">
        <f t="shared" si="8"/>
        <v>1.3908205841446453E-3</v>
      </c>
      <c r="H82" s="180">
        <v>12</v>
      </c>
      <c r="I82" s="210">
        <f t="shared" si="9"/>
        <v>2.2535211267605635E-3</v>
      </c>
      <c r="J82" s="180">
        <v>2</v>
      </c>
      <c r="K82" s="210">
        <f t="shared" si="10"/>
        <v>2.5000000000000001E-3</v>
      </c>
      <c r="L82" s="180">
        <v>0</v>
      </c>
      <c r="M82" s="210">
        <f t="shared" si="11"/>
        <v>0</v>
      </c>
      <c r="N82" s="180">
        <v>0</v>
      </c>
      <c r="O82" s="210">
        <f t="shared" si="12"/>
        <v>0</v>
      </c>
      <c r="P82" s="180">
        <v>0</v>
      </c>
      <c r="Q82" s="210">
        <f t="shared" si="13"/>
        <v>0</v>
      </c>
    </row>
    <row r="83" spans="1:17" x14ac:dyDescent="0.3">
      <c r="A83">
        <v>12</v>
      </c>
      <c r="B83" s="5" t="s">
        <v>9</v>
      </c>
      <c r="C83" s="216">
        <v>695</v>
      </c>
      <c r="D83" s="127">
        <v>140</v>
      </c>
      <c r="E83" s="210">
        <f t="shared" si="7"/>
        <v>6.520726595249185E-2</v>
      </c>
      <c r="F83" s="180">
        <v>51</v>
      </c>
      <c r="G83" s="210">
        <f t="shared" si="8"/>
        <v>7.0931849791376914E-2</v>
      </c>
      <c r="H83" s="180">
        <v>428</v>
      </c>
      <c r="I83" s="210">
        <f t="shared" si="9"/>
        <v>8.0375586854460099E-2</v>
      </c>
      <c r="J83" s="180">
        <v>61</v>
      </c>
      <c r="K83" s="210">
        <f t="shared" si="10"/>
        <v>7.6249999999999998E-2</v>
      </c>
      <c r="L83" s="180">
        <v>14</v>
      </c>
      <c r="M83" s="210">
        <f t="shared" si="11"/>
        <v>3.783783783783784E-2</v>
      </c>
      <c r="N83" s="180">
        <v>0</v>
      </c>
      <c r="O83" s="210">
        <f t="shared" si="12"/>
        <v>0</v>
      </c>
      <c r="P83" s="180">
        <v>1</v>
      </c>
      <c r="Q83" s="210">
        <f t="shared" si="13"/>
        <v>2.1739130434782608E-2</v>
      </c>
    </row>
    <row r="84" spans="1:17" x14ac:dyDescent="0.3">
      <c r="A84">
        <v>13</v>
      </c>
      <c r="B84" s="5" t="s">
        <v>123</v>
      </c>
      <c r="C84" s="216">
        <v>4</v>
      </c>
      <c r="D84" s="127">
        <v>2</v>
      </c>
      <c r="E84" s="210">
        <f t="shared" si="7"/>
        <v>9.3153237074988359E-4</v>
      </c>
      <c r="F84" s="180">
        <v>0</v>
      </c>
      <c r="G84" s="210">
        <f t="shared" si="8"/>
        <v>0</v>
      </c>
      <c r="H84" s="180">
        <v>2</v>
      </c>
      <c r="I84" s="210">
        <f t="shared" si="9"/>
        <v>3.755868544600939E-4</v>
      </c>
      <c r="J84" s="180">
        <v>0</v>
      </c>
      <c r="K84" s="210">
        <f t="shared" si="10"/>
        <v>0</v>
      </c>
      <c r="L84" s="180">
        <v>0</v>
      </c>
      <c r="M84" s="210">
        <f t="shared" si="11"/>
        <v>0</v>
      </c>
      <c r="N84" s="180">
        <v>0</v>
      </c>
      <c r="O84" s="210">
        <f t="shared" si="12"/>
        <v>0</v>
      </c>
      <c r="P84" s="180">
        <v>0</v>
      </c>
      <c r="Q84" s="210">
        <f t="shared" si="13"/>
        <v>0</v>
      </c>
    </row>
    <row r="85" spans="1:17" x14ac:dyDescent="0.3">
      <c r="A85">
        <v>14</v>
      </c>
      <c r="B85" s="5" t="s">
        <v>305</v>
      </c>
      <c r="C85" s="216">
        <v>80</v>
      </c>
      <c r="D85" s="127">
        <v>26</v>
      </c>
      <c r="E85" s="210">
        <f t="shared" si="7"/>
        <v>1.2109920819748486E-2</v>
      </c>
      <c r="F85" s="180">
        <v>2</v>
      </c>
      <c r="G85" s="210">
        <f t="shared" si="8"/>
        <v>2.7816411682892906E-3</v>
      </c>
      <c r="H85" s="180">
        <v>40</v>
      </c>
      <c r="I85" s="210">
        <f t="shared" si="9"/>
        <v>7.5117370892018778E-3</v>
      </c>
      <c r="J85" s="180">
        <v>0</v>
      </c>
      <c r="K85" s="210">
        <f t="shared" si="10"/>
        <v>0</v>
      </c>
      <c r="L85" s="180">
        <v>12</v>
      </c>
      <c r="M85" s="210">
        <f t="shared" si="11"/>
        <v>3.2432432432432434E-2</v>
      </c>
      <c r="N85" s="180">
        <v>0</v>
      </c>
      <c r="O85" s="210">
        <f t="shared" si="12"/>
        <v>0</v>
      </c>
      <c r="P85" s="180">
        <v>0</v>
      </c>
      <c r="Q85" s="210">
        <f t="shared" si="13"/>
        <v>0</v>
      </c>
    </row>
    <row r="86" spans="1:17" x14ac:dyDescent="0.3">
      <c r="A86">
        <v>15</v>
      </c>
      <c r="B86" s="5" t="s">
        <v>10</v>
      </c>
      <c r="C86" s="216">
        <v>395</v>
      </c>
      <c r="D86" s="127">
        <v>118</v>
      </c>
      <c r="E86" s="210">
        <f t="shared" si="7"/>
        <v>5.4960409874243131E-2</v>
      </c>
      <c r="F86" s="180">
        <v>32</v>
      </c>
      <c r="G86" s="210">
        <f t="shared" si="8"/>
        <v>4.4506258692628649E-2</v>
      </c>
      <c r="H86" s="180">
        <v>212</v>
      </c>
      <c r="I86" s="210">
        <f t="shared" si="9"/>
        <v>3.9812206572769952E-2</v>
      </c>
      <c r="J86" s="180">
        <v>15</v>
      </c>
      <c r="K86" s="210">
        <f t="shared" si="10"/>
        <v>1.8749999999999999E-2</v>
      </c>
      <c r="L86" s="180">
        <v>17</v>
      </c>
      <c r="M86" s="210">
        <f t="shared" si="11"/>
        <v>4.5945945945945948E-2</v>
      </c>
      <c r="N86" s="180">
        <v>0</v>
      </c>
      <c r="O86" s="210">
        <f t="shared" si="12"/>
        <v>0</v>
      </c>
      <c r="P86" s="180">
        <v>1</v>
      </c>
      <c r="Q86" s="210">
        <f t="shared" si="13"/>
        <v>2.1739130434782608E-2</v>
      </c>
    </row>
    <row r="87" spans="1:17" x14ac:dyDescent="0.3">
      <c r="A87">
        <v>16</v>
      </c>
      <c r="B87" s="5" t="s">
        <v>11</v>
      </c>
      <c r="C87" s="216">
        <v>23</v>
      </c>
      <c r="D87" s="127">
        <v>4</v>
      </c>
      <c r="E87" s="210">
        <f t="shared" si="7"/>
        <v>1.8630647414997672E-3</v>
      </c>
      <c r="F87" s="180">
        <v>0</v>
      </c>
      <c r="G87" s="210">
        <f t="shared" si="8"/>
        <v>0</v>
      </c>
      <c r="H87" s="180">
        <v>13</v>
      </c>
      <c r="I87" s="210">
        <f t="shared" si="9"/>
        <v>2.4413145539906103E-3</v>
      </c>
      <c r="J87" s="180">
        <v>6</v>
      </c>
      <c r="K87" s="210">
        <f t="shared" si="10"/>
        <v>7.4999999999999997E-3</v>
      </c>
      <c r="L87" s="180">
        <v>0</v>
      </c>
      <c r="M87" s="210">
        <f t="shared" si="11"/>
        <v>0</v>
      </c>
      <c r="N87" s="180">
        <v>0</v>
      </c>
      <c r="O87" s="210">
        <f t="shared" si="12"/>
        <v>0</v>
      </c>
      <c r="P87" s="180">
        <v>0</v>
      </c>
      <c r="Q87" s="210">
        <f t="shared" si="13"/>
        <v>0</v>
      </c>
    </row>
    <row r="88" spans="1:17" x14ac:dyDescent="0.3">
      <c r="A88">
        <v>17</v>
      </c>
      <c r="B88" s="5" t="s">
        <v>306</v>
      </c>
      <c r="C88" s="216">
        <v>850</v>
      </c>
      <c r="D88" s="127">
        <v>165</v>
      </c>
      <c r="E88" s="210">
        <f t="shared" si="7"/>
        <v>7.6851420586865393E-2</v>
      </c>
      <c r="F88" s="180">
        <v>63</v>
      </c>
      <c r="G88" s="210">
        <f t="shared" si="8"/>
        <v>8.7621696801112661E-2</v>
      </c>
      <c r="H88" s="180">
        <v>528</v>
      </c>
      <c r="I88" s="210">
        <f t="shared" si="9"/>
        <v>9.9154929577464787E-2</v>
      </c>
      <c r="J88" s="180">
        <v>68</v>
      </c>
      <c r="K88" s="210">
        <f t="shared" si="10"/>
        <v>8.5000000000000006E-2</v>
      </c>
      <c r="L88" s="180">
        <v>22</v>
      </c>
      <c r="M88" s="210">
        <f t="shared" si="11"/>
        <v>5.9459459459459463E-2</v>
      </c>
      <c r="N88" s="180">
        <v>0</v>
      </c>
      <c r="O88" s="210">
        <f t="shared" si="12"/>
        <v>0</v>
      </c>
      <c r="P88" s="180">
        <v>4</v>
      </c>
      <c r="Q88" s="210">
        <f t="shared" si="13"/>
        <v>8.6956521739130432E-2</v>
      </c>
    </row>
    <row r="89" spans="1:17" x14ac:dyDescent="0.3">
      <c r="A89">
        <v>18</v>
      </c>
      <c r="B89" s="5" t="s">
        <v>12</v>
      </c>
      <c r="C89" s="216">
        <v>537</v>
      </c>
      <c r="D89" s="127">
        <v>115</v>
      </c>
      <c r="E89" s="210">
        <f t="shared" si="7"/>
        <v>5.3563111318118306E-2</v>
      </c>
      <c r="F89" s="180">
        <v>51</v>
      </c>
      <c r="G89" s="210">
        <f t="shared" si="8"/>
        <v>7.0931849791376914E-2</v>
      </c>
      <c r="H89" s="180">
        <v>270</v>
      </c>
      <c r="I89" s="210">
        <f t="shared" si="9"/>
        <v>5.0704225352112678E-2</v>
      </c>
      <c r="J89" s="180">
        <v>69</v>
      </c>
      <c r="K89" s="210">
        <f t="shared" si="10"/>
        <v>8.6249999999999993E-2</v>
      </c>
      <c r="L89" s="180">
        <v>25</v>
      </c>
      <c r="M89" s="210">
        <f t="shared" si="11"/>
        <v>6.7567567567567571E-2</v>
      </c>
      <c r="N89" s="180">
        <v>0</v>
      </c>
      <c r="O89" s="210">
        <f t="shared" si="12"/>
        <v>0</v>
      </c>
      <c r="P89" s="180">
        <v>7</v>
      </c>
      <c r="Q89" s="210">
        <f t="shared" si="13"/>
        <v>0.15217391304347827</v>
      </c>
    </row>
    <row r="90" spans="1:17" x14ac:dyDescent="0.3">
      <c r="A90">
        <v>19</v>
      </c>
      <c r="B90" s="5" t="s">
        <v>13</v>
      </c>
      <c r="C90" s="216">
        <v>135</v>
      </c>
      <c r="D90" s="127">
        <v>19</v>
      </c>
      <c r="E90" s="210">
        <f t="shared" si="7"/>
        <v>8.8495575221238937E-3</v>
      </c>
      <c r="F90" s="180">
        <v>4</v>
      </c>
      <c r="G90" s="210">
        <f t="shared" si="8"/>
        <v>5.5632823365785811E-3</v>
      </c>
      <c r="H90" s="180">
        <v>21</v>
      </c>
      <c r="I90" s="210">
        <f t="shared" si="9"/>
        <v>3.9436619718309857E-3</v>
      </c>
      <c r="J90" s="180">
        <v>3</v>
      </c>
      <c r="K90" s="210">
        <f t="shared" si="10"/>
        <v>3.7499999999999999E-3</v>
      </c>
      <c r="L90" s="180">
        <v>3</v>
      </c>
      <c r="M90" s="210">
        <f t="shared" si="11"/>
        <v>8.1081081081081086E-3</v>
      </c>
      <c r="N90" s="180">
        <v>0</v>
      </c>
      <c r="O90" s="210">
        <f t="shared" si="12"/>
        <v>0</v>
      </c>
      <c r="P90" s="180">
        <v>0</v>
      </c>
      <c r="Q90" s="210">
        <f t="shared" si="13"/>
        <v>0</v>
      </c>
    </row>
    <row r="91" spans="1:17" x14ac:dyDescent="0.3">
      <c r="A91">
        <v>20</v>
      </c>
      <c r="B91" s="5" t="s">
        <v>14</v>
      </c>
      <c r="C91" s="216">
        <v>50</v>
      </c>
      <c r="D91" s="127">
        <v>43</v>
      </c>
      <c r="E91" s="210">
        <f t="shared" si="7"/>
        <v>2.0027945971122497E-2</v>
      </c>
      <c r="F91" s="180">
        <v>17</v>
      </c>
      <c r="G91" s="210">
        <f t="shared" si="8"/>
        <v>2.3643949930458971E-2</v>
      </c>
      <c r="H91" s="180">
        <v>62</v>
      </c>
      <c r="I91" s="210">
        <f t="shared" si="9"/>
        <v>1.1643192488262911E-2</v>
      </c>
      <c r="J91" s="180">
        <v>6</v>
      </c>
      <c r="K91" s="210">
        <f t="shared" si="10"/>
        <v>7.4999999999999997E-3</v>
      </c>
      <c r="L91" s="180">
        <v>6</v>
      </c>
      <c r="M91" s="210">
        <f t="shared" si="11"/>
        <v>1.6216216216216217E-2</v>
      </c>
      <c r="N91" s="180">
        <v>0</v>
      </c>
      <c r="O91" s="210">
        <f t="shared" si="12"/>
        <v>0</v>
      </c>
      <c r="P91" s="180">
        <v>1</v>
      </c>
      <c r="Q91" s="210">
        <f t="shared" si="13"/>
        <v>2.1739130434782608E-2</v>
      </c>
    </row>
    <row r="92" spans="1:17" x14ac:dyDescent="0.3">
      <c r="A92">
        <v>21</v>
      </c>
      <c r="B92" s="5" t="s">
        <v>307</v>
      </c>
      <c r="C92" s="216">
        <v>27</v>
      </c>
      <c r="D92" s="127">
        <v>9</v>
      </c>
      <c r="E92" s="210">
        <f t="shared" si="7"/>
        <v>4.1918956683744757E-3</v>
      </c>
      <c r="F92" s="180">
        <v>9</v>
      </c>
      <c r="G92" s="210">
        <f t="shared" si="8"/>
        <v>1.2517385257301807E-2</v>
      </c>
      <c r="H92" s="180">
        <v>8</v>
      </c>
      <c r="I92" s="210">
        <f t="shared" si="9"/>
        <v>1.5023474178403756E-3</v>
      </c>
      <c r="J92" s="180">
        <v>0</v>
      </c>
      <c r="K92" s="210">
        <f t="shared" si="10"/>
        <v>0</v>
      </c>
      <c r="L92" s="180">
        <v>1</v>
      </c>
      <c r="M92" s="210">
        <f t="shared" si="11"/>
        <v>2.7027027027027029E-3</v>
      </c>
      <c r="N92" s="180">
        <v>0</v>
      </c>
      <c r="O92" s="210">
        <f t="shared" si="12"/>
        <v>0</v>
      </c>
      <c r="P92" s="180">
        <v>0</v>
      </c>
      <c r="Q92" s="210">
        <f t="shared" si="13"/>
        <v>0</v>
      </c>
    </row>
    <row r="93" spans="1:17" x14ac:dyDescent="0.3">
      <c r="A93">
        <v>22</v>
      </c>
      <c r="B93" s="5" t="s">
        <v>308</v>
      </c>
      <c r="C93" s="216">
        <v>67</v>
      </c>
      <c r="D93" s="127">
        <v>12</v>
      </c>
      <c r="E93" s="210">
        <f t="shared" si="7"/>
        <v>5.5891942244993015E-3</v>
      </c>
      <c r="F93" s="180">
        <v>0</v>
      </c>
      <c r="G93" s="210">
        <f t="shared" si="8"/>
        <v>0</v>
      </c>
      <c r="H93" s="180">
        <v>34</v>
      </c>
      <c r="I93" s="210">
        <f t="shared" si="9"/>
        <v>6.384976525821596E-3</v>
      </c>
      <c r="J93" s="180">
        <v>13</v>
      </c>
      <c r="K93" s="210">
        <f t="shared" si="10"/>
        <v>1.6250000000000001E-2</v>
      </c>
      <c r="L93" s="180">
        <v>3</v>
      </c>
      <c r="M93" s="210">
        <f t="shared" si="11"/>
        <v>8.1081081081081086E-3</v>
      </c>
      <c r="N93" s="180">
        <v>0</v>
      </c>
      <c r="O93" s="210">
        <f t="shared" si="12"/>
        <v>0</v>
      </c>
      <c r="P93" s="180">
        <v>5</v>
      </c>
      <c r="Q93" s="210">
        <f t="shared" si="13"/>
        <v>0.10869565217391304</v>
      </c>
    </row>
    <row r="94" spans="1:17" x14ac:dyDescent="0.3">
      <c r="A94">
        <v>23</v>
      </c>
      <c r="B94" s="5" t="s">
        <v>154</v>
      </c>
      <c r="C94" s="216">
        <v>9</v>
      </c>
      <c r="D94" s="127">
        <v>3</v>
      </c>
      <c r="E94" s="210">
        <f t="shared" si="7"/>
        <v>1.3972985561248254E-3</v>
      </c>
      <c r="F94" s="180">
        <v>0</v>
      </c>
      <c r="G94" s="210">
        <f t="shared" si="8"/>
        <v>0</v>
      </c>
      <c r="H94" s="180">
        <v>6</v>
      </c>
      <c r="I94" s="210">
        <f t="shared" si="9"/>
        <v>1.1267605633802818E-3</v>
      </c>
      <c r="J94" s="180">
        <v>0</v>
      </c>
      <c r="K94" s="210">
        <f t="shared" si="10"/>
        <v>0</v>
      </c>
      <c r="L94" s="180">
        <v>0</v>
      </c>
      <c r="M94" s="210">
        <f t="shared" si="11"/>
        <v>0</v>
      </c>
      <c r="N94" s="180">
        <v>0</v>
      </c>
      <c r="O94" s="210">
        <f t="shared" si="12"/>
        <v>0</v>
      </c>
      <c r="P94" s="180">
        <v>0</v>
      </c>
      <c r="Q94" s="210">
        <f t="shared" si="13"/>
        <v>0</v>
      </c>
    </row>
    <row r="95" spans="1:17" x14ac:dyDescent="0.3">
      <c r="A95">
        <v>24</v>
      </c>
      <c r="B95" s="5" t="s">
        <v>15</v>
      </c>
      <c r="C95" s="216">
        <v>117</v>
      </c>
      <c r="D95" s="127">
        <v>25</v>
      </c>
      <c r="E95" s="210">
        <f t="shared" si="7"/>
        <v>1.1644154634373545E-2</v>
      </c>
      <c r="F95" s="180">
        <v>6</v>
      </c>
      <c r="G95" s="210">
        <f t="shared" si="8"/>
        <v>8.3449235048678721E-3</v>
      </c>
      <c r="H95" s="180">
        <v>74</v>
      </c>
      <c r="I95" s="210">
        <f t="shared" si="9"/>
        <v>1.3896713615023475E-2</v>
      </c>
      <c r="J95" s="180">
        <v>9</v>
      </c>
      <c r="K95" s="210">
        <f t="shared" si="10"/>
        <v>1.125E-2</v>
      </c>
      <c r="L95" s="180">
        <v>0</v>
      </c>
      <c r="M95" s="210">
        <f t="shared" si="11"/>
        <v>0</v>
      </c>
      <c r="N95" s="180">
        <v>0</v>
      </c>
      <c r="O95" s="210">
        <f t="shared" si="12"/>
        <v>0</v>
      </c>
      <c r="P95" s="180">
        <v>3</v>
      </c>
      <c r="Q95" s="210">
        <f t="shared" si="13"/>
        <v>6.5217391304347824E-2</v>
      </c>
    </row>
    <row r="96" spans="1:17" x14ac:dyDescent="0.3">
      <c r="A96">
        <v>25</v>
      </c>
      <c r="B96" s="5" t="s">
        <v>16</v>
      </c>
      <c r="C96" s="216">
        <v>16</v>
      </c>
      <c r="D96" s="127">
        <v>3</v>
      </c>
      <c r="E96" s="210">
        <f t="shared" si="7"/>
        <v>1.3972985561248254E-3</v>
      </c>
      <c r="F96" s="180">
        <v>1</v>
      </c>
      <c r="G96" s="210">
        <f t="shared" si="8"/>
        <v>1.3908205841446453E-3</v>
      </c>
      <c r="H96" s="180">
        <v>12</v>
      </c>
      <c r="I96" s="210">
        <f t="shared" si="9"/>
        <v>2.2535211267605635E-3</v>
      </c>
      <c r="J96" s="180">
        <v>0</v>
      </c>
      <c r="K96" s="210">
        <f t="shared" si="10"/>
        <v>0</v>
      </c>
      <c r="L96" s="180">
        <v>0</v>
      </c>
      <c r="M96" s="210">
        <f t="shared" si="11"/>
        <v>0</v>
      </c>
      <c r="N96" s="180">
        <v>0</v>
      </c>
      <c r="O96" s="210">
        <f t="shared" si="12"/>
        <v>0</v>
      </c>
      <c r="P96" s="180">
        <v>0</v>
      </c>
      <c r="Q96" s="210">
        <f t="shared" si="13"/>
        <v>0</v>
      </c>
    </row>
    <row r="97" spans="1:17" x14ac:dyDescent="0.3">
      <c r="A97">
        <v>26</v>
      </c>
      <c r="B97" s="5" t="s">
        <v>17</v>
      </c>
      <c r="C97" s="216">
        <v>13</v>
      </c>
      <c r="D97" s="127">
        <v>6</v>
      </c>
      <c r="E97" s="210">
        <f t="shared" si="7"/>
        <v>2.7945971122496508E-3</v>
      </c>
      <c r="F97" s="180">
        <v>3</v>
      </c>
      <c r="G97" s="210">
        <f t="shared" si="8"/>
        <v>4.172461752433936E-3</v>
      </c>
      <c r="H97" s="180">
        <v>4</v>
      </c>
      <c r="I97" s="210">
        <f t="shared" si="9"/>
        <v>7.511737089201878E-4</v>
      </c>
      <c r="J97" s="180">
        <v>0</v>
      </c>
      <c r="K97" s="210">
        <f t="shared" si="10"/>
        <v>0</v>
      </c>
      <c r="L97" s="180">
        <v>0</v>
      </c>
      <c r="M97" s="210">
        <f t="shared" si="11"/>
        <v>0</v>
      </c>
      <c r="N97" s="180">
        <v>0</v>
      </c>
      <c r="O97" s="210">
        <f t="shared" si="12"/>
        <v>0</v>
      </c>
      <c r="P97" s="180">
        <v>0</v>
      </c>
      <c r="Q97" s="210">
        <f t="shared" si="13"/>
        <v>0</v>
      </c>
    </row>
    <row r="98" spans="1:17" x14ac:dyDescent="0.3">
      <c r="A98">
        <v>27</v>
      </c>
      <c r="B98" s="5" t="s">
        <v>18</v>
      </c>
      <c r="C98" s="216">
        <v>3</v>
      </c>
      <c r="D98" s="127">
        <v>1</v>
      </c>
      <c r="E98" s="210">
        <f t="shared" si="7"/>
        <v>4.657661853749418E-4</v>
      </c>
      <c r="F98" s="180">
        <v>2</v>
      </c>
      <c r="G98" s="210">
        <f t="shared" si="8"/>
        <v>2.7816411682892906E-3</v>
      </c>
      <c r="H98" s="180">
        <v>0</v>
      </c>
      <c r="I98" s="210">
        <f t="shared" si="9"/>
        <v>0</v>
      </c>
      <c r="J98" s="180">
        <v>0</v>
      </c>
      <c r="K98" s="210">
        <f t="shared" si="10"/>
        <v>0</v>
      </c>
      <c r="L98" s="180">
        <v>0</v>
      </c>
      <c r="M98" s="210">
        <f t="shared" si="11"/>
        <v>0</v>
      </c>
      <c r="N98" s="180">
        <v>0</v>
      </c>
      <c r="O98" s="210">
        <f t="shared" si="12"/>
        <v>0</v>
      </c>
      <c r="P98" s="180">
        <v>0</v>
      </c>
      <c r="Q98" s="210">
        <f t="shared" si="13"/>
        <v>0</v>
      </c>
    </row>
    <row r="99" spans="1:17" x14ac:dyDescent="0.3">
      <c r="A99">
        <v>28</v>
      </c>
      <c r="B99" s="5" t="s">
        <v>19</v>
      </c>
      <c r="C99" s="216">
        <v>5</v>
      </c>
      <c r="D99" s="127">
        <v>4</v>
      </c>
      <c r="E99" s="210">
        <f t="shared" si="7"/>
        <v>1.8630647414997672E-3</v>
      </c>
      <c r="F99" s="180">
        <v>0</v>
      </c>
      <c r="G99" s="210">
        <f t="shared" si="8"/>
        <v>0</v>
      </c>
      <c r="H99" s="180">
        <v>1</v>
      </c>
      <c r="I99" s="210">
        <f t="shared" si="9"/>
        <v>1.8779342723004695E-4</v>
      </c>
      <c r="J99" s="180">
        <v>0</v>
      </c>
      <c r="K99" s="210">
        <f t="shared" si="10"/>
        <v>0</v>
      </c>
      <c r="L99" s="180">
        <v>0</v>
      </c>
      <c r="M99" s="210">
        <f t="shared" si="11"/>
        <v>0</v>
      </c>
      <c r="N99" s="180">
        <v>0</v>
      </c>
      <c r="O99" s="210">
        <f t="shared" si="12"/>
        <v>0</v>
      </c>
      <c r="P99" s="180">
        <v>0</v>
      </c>
      <c r="Q99" s="210">
        <f t="shared" si="13"/>
        <v>0</v>
      </c>
    </row>
    <row r="100" spans="1:17" x14ac:dyDescent="0.3">
      <c r="A100">
        <v>29</v>
      </c>
      <c r="B100" s="5" t="s">
        <v>309</v>
      </c>
      <c r="C100" s="216">
        <v>109</v>
      </c>
      <c r="D100" s="218">
        <v>23</v>
      </c>
      <c r="E100" s="210">
        <f t="shared" si="7"/>
        <v>1.0712622263623661E-2</v>
      </c>
      <c r="F100" s="180">
        <v>10</v>
      </c>
      <c r="G100" s="210">
        <f t="shared" si="8"/>
        <v>1.3908205841446454E-2</v>
      </c>
      <c r="H100" s="222">
        <v>69</v>
      </c>
      <c r="I100" s="210">
        <f t="shared" si="9"/>
        <v>1.2957746478873239E-2</v>
      </c>
      <c r="J100" s="180">
        <v>5</v>
      </c>
      <c r="K100" s="210">
        <f t="shared" si="10"/>
        <v>6.2500000000000003E-3</v>
      </c>
      <c r="L100" s="180">
        <v>1</v>
      </c>
      <c r="M100" s="210">
        <f t="shared" si="11"/>
        <v>2.7027027027027029E-3</v>
      </c>
      <c r="N100" s="180">
        <v>1</v>
      </c>
      <c r="O100" s="210">
        <f t="shared" si="12"/>
        <v>0.5</v>
      </c>
      <c r="P100" s="180">
        <v>0</v>
      </c>
      <c r="Q100" s="210">
        <f t="shared" si="13"/>
        <v>0</v>
      </c>
    </row>
    <row r="101" spans="1:17" x14ac:dyDescent="0.3">
      <c r="A101">
        <v>30</v>
      </c>
      <c r="B101" s="5" t="s">
        <v>310</v>
      </c>
      <c r="C101" s="216">
        <v>4</v>
      </c>
      <c r="D101" s="127">
        <v>4</v>
      </c>
      <c r="E101" s="210">
        <f t="shared" si="7"/>
        <v>1.8630647414997672E-3</v>
      </c>
      <c r="F101" s="180">
        <v>0</v>
      </c>
      <c r="G101" s="210">
        <f t="shared" si="8"/>
        <v>0</v>
      </c>
      <c r="H101" s="180">
        <v>0</v>
      </c>
      <c r="I101" s="210">
        <f t="shared" si="9"/>
        <v>0</v>
      </c>
      <c r="J101" s="180">
        <v>0</v>
      </c>
      <c r="K101" s="210">
        <f t="shared" si="10"/>
        <v>0</v>
      </c>
      <c r="L101" s="180">
        <v>0</v>
      </c>
      <c r="M101" s="210">
        <f t="shared" si="11"/>
        <v>0</v>
      </c>
      <c r="N101" s="180">
        <v>0</v>
      </c>
      <c r="O101" s="210">
        <f t="shared" si="12"/>
        <v>0</v>
      </c>
      <c r="P101" s="180">
        <v>0</v>
      </c>
      <c r="Q101" s="210">
        <f t="shared" si="13"/>
        <v>0</v>
      </c>
    </row>
    <row r="102" spans="1:17" x14ac:dyDescent="0.3">
      <c r="A102">
        <v>31</v>
      </c>
      <c r="B102" s="5" t="s">
        <v>20</v>
      </c>
      <c r="C102" s="216">
        <v>17</v>
      </c>
      <c r="D102" s="218">
        <v>8</v>
      </c>
      <c r="E102" s="210">
        <f t="shared" si="7"/>
        <v>3.7261294829995344E-3</v>
      </c>
      <c r="F102" s="180">
        <v>3</v>
      </c>
      <c r="G102" s="210">
        <f t="shared" si="8"/>
        <v>4.172461752433936E-3</v>
      </c>
      <c r="H102" s="222">
        <v>2</v>
      </c>
      <c r="I102" s="210">
        <f t="shared" si="9"/>
        <v>3.755868544600939E-4</v>
      </c>
      <c r="J102" s="180">
        <v>0</v>
      </c>
      <c r="K102" s="210">
        <f t="shared" si="10"/>
        <v>0</v>
      </c>
      <c r="L102" s="180">
        <v>4</v>
      </c>
      <c r="M102" s="210">
        <f t="shared" si="11"/>
        <v>1.0810810810810811E-2</v>
      </c>
      <c r="N102" s="180">
        <v>0</v>
      </c>
      <c r="O102" s="210">
        <f t="shared" si="12"/>
        <v>0</v>
      </c>
      <c r="P102" s="180">
        <v>0</v>
      </c>
      <c r="Q102" s="210">
        <f t="shared" si="13"/>
        <v>0</v>
      </c>
    </row>
    <row r="103" spans="1:17" x14ac:dyDescent="0.3">
      <c r="A103">
        <v>32</v>
      </c>
      <c r="B103" s="5" t="s">
        <v>311</v>
      </c>
      <c r="C103" s="216">
        <v>7</v>
      </c>
      <c r="D103" s="127">
        <v>2</v>
      </c>
      <c r="E103" s="210">
        <f t="shared" si="7"/>
        <v>9.3153237074988359E-4</v>
      </c>
      <c r="F103" s="180">
        <v>0</v>
      </c>
      <c r="G103" s="210">
        <f t="shared" si="8"/>
        <v>0</v>
      </c>
      <c r="H103" s="222">
        <v>1</v>
      </c>
      <c r="I103" s="210">
        <f t="shared" si="9"/>
        <v>1.8779342723004695E-4</v>
      </c>
      <c r="J103" s="222">
        <v>4</v>
      </c>
      <c r="K103" s="210">
        <f t="shared" si="10"/>
        <v>5.0000000000000001E-3</v>
      </c>
      <c r="L103" s="180">
        <v>0</v>
      </c>
      <c r="M103" s="210">
        <f t="shared" si="11"/>
        <v>0</v>
      </c>
      <c r="N103" s="180">
        <v>0</v>
      </c>
      <c r="O103" s="210">
        <f t="shared" si="12"/>
        <v>0</v>
      </c>
      <c r="P103" s="180">
        <v>0</v>
      </c>
      <c r="Q103" s="210">
        <f t="shared" si="13"/>
        <v>0</v>
      </c>
    </row>
    <row r="104" spans="1:17" x14ac:dyDescent="0.3">
      <c r="A104">
        <v>33</v>
      </c>
      <c r="B104" s="5" t="s">
        <v>21</v>
      </c>
      <c r="C104" s="216">
        <v>2</v>
      </c>
      <c r="D104" s="127">
        <v>0</v>
      </c>
      <c r="E104" s="210">
        <f t="shared" si="7"/>
        <v>0</v>
      </c>
      <c r="F104" s="180">
        <v>0</v>
      </c>
      <c r="G104" s="210">
        <f t="shared" si="8"/>
        <v>0</v>
      </c>
      <c r="H104" s="180">
        <v>2</v>
      </c>
      <c r="I104" s="210">
        <f t="shared" si="9"/>
        <v>3.755868544600939E-4</v>
      </c>
      <c r="J104" s="180">
        <v>0</v>
      </c>
      <c r="K104" s="210">
        <f t="shared" si="10"/>
        <v>0</v>
      </c>
      <c r="L104" s="180">
        <v>0</v>
      </c>
      <c r="M104" s="210">
        <f t="shared" si="11"/>
        <v>0</v>
      </c>
      <c r="N104" s="180">
        <v>0</v>
      </c>
      <c r="O104" s="210">
        <f t="shared" si="12"/>
        <v>0</v>
      </c>
      <c r="P104" s="180">
        <v>0</v>
      </c>
      <c r="Q104" s="210">
        <f t="shared" si="13"/>
        <v>0</v>
      </c>
    </row>
    <row r="105" spans="1:17" x14ac:dyDescent="0.3">
      <c r="A105">
        <v>34</v>
      </c>
      <c r="B105" s="5" t="s">
        <v>22</v>
      </c>
      <c r="C105" s="216">
        <v>94</v>
      </c>
      <c r="D105" s="127">
        <v>17</v>
      </c>
      <c r="E105" s="210">
        <f t="shared" si="7"/>
        <v>7.918025151374011E-3</v>
      </c>
      <c r="F105" s="180">
        <v>22</v>
      </c>
      <c r="G105" s="210">
        <f t="shared" si="8"/>
        <v>3.0598052851182198E-2</v>
      </c>
      <c r="H105" s="180">
        <v>48</v>
      </c>
      <c r="I105" s="210">
        <f t="shared" si="9"/>
        <v>9.014084507042254E-3</v>
      </c>
      <c r="J105" s="180">
        <v>6</v>
      </c>
      <c r="K105" s="210">
        <f t="shared" si="10"/>
        <v>7.4999999999999997E-3</v>
      </c>
      <c r="L105" s="180">
        <v>1</v>
      </c>
      <c r="M105" s="210">
        <f t="shared" si="11"/>
        <v>2.7027027027027029E-3</v>
      </c>
      <c r="N105" s="180">
        <v>0</v>
      </c>
      <c r="O105" s="210">
        <f t="shared" si="12"/>
        <v>0</v>
      </c>
      <c r="P105" s="180">
        <v>0</v>
      </c>
      <c r="Q105" s="210">
        <f t="shared" si="13"/>
        <v>0</v>
      </c>
    </row>
    <row r="106" spans="1:17" x14ac:dyDescent="0.3">
      <c r="A106">
        <v>35</v>
      </c>
      <c r="B106" s="5" t="s">
        <v>23</v>
      </c>
      <c r="C106" s="216">
        <v>10</v>
      </c>
      <c r="D106" s="127">
        <v>0</v>
      </c>
      <c r="E106" s="210">
        <f t="shared" si="7"/>
        <v>0</v>
      </c>
      <c r="F106" s="180">
        <v>6</v>
      </c>
      <c r="G106" s="210">
        <f t="shared" si="8"/>
        <v>8.3449235048678721E-3</v>
      </c>
      <c r="H106" s="180">
        <v>4</v>
      </c>
      <c r="I106" s="210">
        <f t="shared" si="9"/>
        <v>7.511737089201878E-4</v>
      </c>
      <c r="J106" s="180">
        <v>0</v>
      </c>
      <c r="K106" s="210">
        <f t="shared" si="10"/>
        <v>0</v>
      </c>
      <c r="L106" s="180">
        <v>0</v>
      </c>
      <c r="M106" s="210">
        <f t="shared" si="11"/>
        <v>0</v>
      </c>
      <c r="N106" s="180">
        <v>0</v>
      </c>
      <c r="O106" s="210">
        <f t="shared" si="12"/>
        <v>0</v>
      </c>
      <c r="P106" s="180">
        <v>0</v>
      </c>
      <c r="Q106" s="210">
        <f t="shared" si="13"/>
        <v>0</v>
      </c>
    </row>
    <row r="107" spans="1:17" x14ac:dyDescent="0.3">
      <c r="A107">
        <v>36</v>
      </c>
      <c r="B107" s="5" t="s">
        <v>24</v>
      </c>
      <c r="C107" s="216">
        <v>191</v>
      </c>
      <c r="D107" s="127">
        <v>52</v>
      </c>
      <c r="E107" s="210">
        <f t="shared" si="7"/>
        <v>2.4219841639496972E-2</v>
      </c>
      <c r="F107" s="180">
        <v>43</v>
      </c>
      <c r="G107" s="210">
        <f t="shared" si="8"/>
        <v>5.9805285118219746E-2</v>
      </c>
      <c r="H107" s="180">
        <v>87</v>
      </c>
      <c r="I107" s="210">
        <f t="shared" si="9"/>
        <v>1.6338028169014085E-2</v>
      </c>
      <c r="J107" s="180">
        <v>2</v>
      </c>
      <c r="K107" s="210">
        <f t="shared" si="10"/>
        <v>2.5000000000000001E-3</v>
      </c>
      <c r="L107" s="180">
        <v>7</v>
      </c>
      <c r="M107" s="210">
        <f t="shared" si="11"/>
        <v>1.891891891891892E-2</v>
      </c>
      <c r="N107" s="180">
        <v>0</v>
      </c>
      <c r="O107" s="210">
        <f t="shared" si="12"/>
        <v>0</v>
      </c>
      <c r="P107" s="180">
        <v>0</v>
      </c>
      <c r="Q107" s="210">
        <f t="shared" si="13"/>
        <v>0</v>
      </c>
    </row>
    <row r="108" spans="1:17" x14ac:dyDescent="0.3">
      <c r="A108">
        <v>37</v>
      </c>
      <c r="B108" s="5" t="s">
        <v>25</v>
      </c>
      <c r="C108" s="216">
        <v>2</v>
      </c>
      <c r="D108" s="127">
        <v>0</v>
      </c>
      <c r="E108" s="210">
        <f t="shared" si="7"/>
        <v>0</v>
      </c>
      <c r="F108" s="180">
        <v>0</v>
      </c>
      <c r="G108" s="210">
        <f t="shared" si="8"/>
        <v>0</v>
      </c>
      <c r="H108" s="180">
        <v>1</v>
      </c>
      <c r="I108" s="210">
        <f t="shared" si="9"/>
        <v>1.8779342723004695E-4</v>
      </c>
      <c r="J108" s="180">
        <v>0</v>
      </c>
      <c r="K108" s="210">
        <f t="shared" si="10"/>
        <v>0</v>
      </c>
      <c r="L108" s="180">
        <v>1</v>
      </c>
      <c r="M108" s="210">
        <f t="shared" si="11"/>
        <v>2.7027027027027029E-3</v>
      </c>
      <c r="N108" s="180">
        <v>0</v>
      </c>
      <c r="O108" s="210">
        <f t="shared" si="12"/>
        <v>0</v>
      </c>
      <c r="P108" s="180">
        <v>0</v>
      </c>
      <c r="Q108" s="210">
        <f t="shared" si="13"/>
        <v>0</v>
      </c>
    </row>
    <row r="109" spans="1:17" x14ac:dyDescent="0.3">
      <c r="A109">
        <v>38</v>
      </c>
      <c r="B109" s="5" t="s">
        <v>26</v>
      </c>
      <c r="C109" s="216">
        <v>67</v>
      </c>
      <c r="D109" s="127">
        <v>16</v>
      </c>
      <c r="E109" s="210">
        <f t="shared" si="7"/>
        <v>7.4522589659990687E-3</v>
      </c>
      <c r="F109" s="180">
        <v>5</v>
      </c>
      <c r="G109" s="210">
        <f t="shared" si="8"/>
        <v>6.954102920723227E-3</v>
      </c>
      <c r="H109" s="180">
        <v>41</v>
      </c>
      <c r="I109" s="210">
        <f t="shared" si="9"/>
        <v>7.6995305164319246E-3</v>
      </c>
      <c r="J109" s="180">
        <v>5</v>
      </c>
      <c r="K109" s="210">
        <f t="shared" si="10"/>
        <v>6.2500000000000003E-3</v>
      </c>
      <c r="L109" s="180">
        <v>0</v>
      </c>
      <c r="M109" s="210">
        <f t="shared" si="11"/>
        <v>0</v>
      </c>
      <c r="N109" s="180">
        <v>0</v>
      </c>
      <c r="O109" s="210">
        <f t="shared" si="12"/>
        <v>0</v>
      </c>
      <c r="P109" s="180">
        <v>0</v>
      </c>
      <c r="Q109" s="210">
        <f t="shared" si="13"/>
        <v>0</v>
      </c>
    </row>
    <row r="110" spans="1:17" x14ac:dyDescent="0.3">
      <c r="A110">
        <v>39</v>
      </c>
      <c r="B110" s="5" t="s">
        <v>27</v>
      </c>
      <c r="C110" s="216">
        <v>128</v>
      </c>
      <c r="D110" s="127">
        <v>28</v>
      </c>
      <c r="E110" s="210">
        <f t="shared" si="7"/>
        <v>1.304145319049837E-2</v>
      </c>
      <c r="F110" s="180">
        <v>13</v>
      </c>
      <c r="G110" s="210">
        <f t="shared" si="8"/>
        <v>1.8080667593880391E-2</v>
      </c>
      <c r="H110" s="180">
        <v>72</v>
      </c>
      <c r="I110" s="210">
        <f t="shared" si="9"/>
        <v>1.3521126760563381E-2</v>
      </c>
      <c r="J110" s="180">
        <v>7</v>
      </c>
      <c r="K110" s="210">
        <f t="shared" si="10"/>
        <v>8.7500000000000008E-3</v>
      </c>
      <c r="L110" s="180">
        <v>8</v>
      </c>
      <c r="M110" s="210">
        <f t="shared" si="11"/>
        <v>2.1621621621621623E-2</v>
      </c>
      <c r="N110" s="180">
        <v>0</v>
      </c>
      <c r="O110" s="210">
        <f t="shared" si="12"/>
        <v>0</v>
      </c>
      <c r="P110" s="180">
        <v>0</v>
      </c>
      <c r="Q110" s="210">
        <f t="shared" si="13"/>
        <v>0</v>
      </c>
    </row>
    <row r="111" spans="1:17" x14ac:dyDescent="0.3">
      <c r="A111">
        <v>40</v>
      </c>
      <c r="B111" s="5" t="s">
        <v>28</v>
      </c>
      <c r="C111" s="216">
        <v>5</v>
      </c>
      <c r="D111" s="127">
        <v>4</v>
      </c>
      <c r="E111" s="210">
        <f t="shared" si="7"/>
        <v>1.8630647414997672E-3</v>
      </c>
      <c r="F111" s="180">
        <v>0</v>
      </c>
      <c r="G111" s="210">
        <f t="shared" si="8"/>
        <v>0</v>
      </c>
      <c r="H111" s="180">
        <v>1</v>
      </c>
      <c r="I111" s="210">
        <f t="shared" si="9"/>
        <v>1.8779342723004695E-4</v>
      </c>
      <c r="J111" s="180">
        <v>0</v>
      </c>
      <c r="K111" s="210">
        <f t="shared" si="10"/>
        <v>0</v>
      </c>
      <c r="L111" s="180">
        <v>0</v>
      </c>
      <c r="M111" s="210">
        <f t="shared" si="11"/>
        <v>0</v>
      </c>
      <c r="N111" s="180">
        <v>0</v>
      </c>
      <c r="O111" s="210">
        <f t="shared" si="12"/>
        <v>0</v>
      </c>
      <c r="P111" s="180">
        <v>0</v>
      </c>
      <c r="Q111" s="210">
        <f t="shared" si="13"/>
        <v>0</v>
      </c>
    </row>
    <row r="112" spans="1:17" x14ac:dyDescent="0.3">
      <c r="A112">
        <v>41</v>
      </c>
      <c r="B112" s="5" t="s">
        <v>29</v>
      </c>
      <c r="C112" s="216">
        <v>2</v>
      </c>
      <c r="D112" s="127">
        <v>2</v>
      </c>
      <c r="E112" s="210">
        <f t="shared" si="7"/>
        <v>9.3153237074988359E-4</v>
      </c>
      <c r="F112" s="180">
        <v>0</v>
      </c>
      <c r="G112" s="210">
        <f t="shared" si="8"/>
        <v>0</v>
      </c>
      <c r="H112" s="180">
        <v>0</v>
      </c>
      <c r="I112" s="210">
        <f t="shared" si="9"/>
        <v>0</v>
      </c>
      <c r="J112" s="180">
        <v>0</v>
      </c>
      <c r="K112" s="210">
        <f t="shared" si="10"/>
        <v>0</v>
      </c>
      <c r="L112" s="180">
        <v>0</v>
      </c>
      <c r="M112" s="210">
        <f t="shared" si="11"/>
        <v>0</v>
      </c>
      <c r="N112" s="180">
        <v>0</v>
      </c>
      <c r="O112" s="210">
        <f t="shared" si="12"/>
        <v>0</v>
      </c>
      <c r="P112" s="180">
        <v>0</v>
      </c>
      <c r="Q112" s="210">
        <f t="shared" si="13"/>
        <v>0</v>
      </c>
    </row>
    <row r="113" spans="1:17" x14ac:dyDescent="0.3">
      <c r="A113">
        <v>42</v>
      </c>
      <c r="B113" s="5" t="s">
        <v>312</v>
      </c>
      <c r="C113" s="216">
        <v>101</v>
      </c>
      <c r="D113" s="127">
        <v>15</v>
      </c>
      <c r="E113" s="210">
        <f t="shared" si="7"/>
        <v>6.9864927806241265E-3</v>
      </c>
      <c r="F113" s="180">
        <v>9</v>
      </c>
      <c r="G113" s="210">
        <f t="shared" si="8"/>
        <v>1.2517385257301807E-2</v>
      </c>
      <c r="H113" s="180">
        <v>70</v>
      </c>
      <c r="I113" s="210">
        <f t="shared" si="9"/>
        <v>1.3145539906103286E-2</v>
      </c>
      <c r="J113" s="180">
        <v>3</v>
      </c>
      <c r="K113" s="210">
        <f t="shared" si="10"/>
        <v>3.7499999999999999E-3</v>
      </c>
      <c r="L113" s="180">
        <v>4</v>
      </c>
      <c r="M113" s="210">
        <f t="shared" si="11"/>
        <v>1.0810810810810811E-2</v>
      </c>
      <c r="N113" s="180">
        <v>0</v>
      </c>
      <c r="O113" s="210">
        <f t="shared" si="12"/>
        <v>0</v>
      </c>
      <c r="P113" s="180">
        <v>0</v>
      </c>
      <c r="Q113" s="210">
        <f t="shared" si="13"/>
        <v>0</v>
      </c>
    </row>
    <row r="114" spans="1:17" x14ac:dyDescent="0.3">
      <c r="A114">
        <v>43</v>
      </c>
      <c r="B114" s="5" t="s">
        <v>30</v>
      </c>
      <c r="C114" s="216">
        <v>6</v>
      </c>
      <c r="D114" s="218">
        <v>0</v>
      </c>
      <c r="E114" s="210">
        <f t="shared" si="7"/>
        <v>0</v>
      </c>
      <c r="F114" s="180">
        <v>0</v>
      </c>
      <c r="G114" s="210">
        <f t="shared" si="8"/>
        <v>0</v>
      </c>
      <c r="H114" s="222">
        <v>6</v>
      </c>
      <c r="I114" s="210">
        <f t="shared" si="9"/>
        <v>1.1267605633802818E-3</v>
      </c>
      <c r="J114" s="180">
        <v>0</v>
      </c>
      <c r="K114" s="210">
        <f t="shared" si="10"/>
        <v>0</v>
      </c>
      <c r="L114" s="180">
        <v>0</v>
      </c>
      <c r="M114" s="210">
        <f t="shared" si="11"/>
        <v>0</v>
      </c>
      <c r="N114" s="180">
        <v>0</v>
      </c>
      <c r="O114" s="210">
        <f t="shared" si="12"/>
        <v>0</v>
      </c>
      <c r="P114" s="180">
        <v>5</v>
      </c>
      <c r="Q114" s="210">
        <f t="shared" si="13"/>
        <v>0.10869565217391304</v>
      </c>
    </row>
    <row r="115" spans="1:17" x14ac:dyDescent="0.3">
      <c r="A115">
        <v>44</v>
      </c>
      <c r="B115" s="5" t="s">
        <v>313</v>
      </c>
      <c r="C115" s="216">
        <v>1012</v>
      </c>
      <c r="D115" s="127">
        <v>195</v>
      </c>
      <c r="E115" s="210">
        <f t="shared" si="7"/>
        <v>9.0824406148113643E-2</v>
      </c>
      <c r="F115" s="180">
        <v>51</v>
      </c>
      <c r="G115" s="210">
        <f t="shared" si="8"/>
        <v>7.0931849791376914E-2</v>
      </c>
      <c r="H115" s="180">
        <v>619</v>
      </c>
      <c r="I115" s="210">
        <f t="shared" si="9"/>
        <v>0.11624413145539907</v>
      </c>
      <c r="J115" s="180">
        <v>89</v>
      </c>
      <c r="K115" s="210">
        <f t="shared" si="10"/>
        <v>0.11125</v>
      </c>
      <c r="L115" s="180">
        <v>53</v>
      </c>
      <c r="M115" s="210">
        <f t="shared" si="11"/>
        <v>0.14324324324324325</v>
      </c>
      <c r="N115" s="180">
        <v>0</v>
      </c>
      <c r="O115" s="210">
        <f t="shared" si="12"/>
        <v>0</v>
      </c>
      <c r="P115" s="180">
        <v>0</v>
      </c>
      <c r="Q115" s="210">
        <f t="shared" si="13"/>
        <v>0</v>
      </c>
    </row>
    <row r="116" spans="1:17" x14ac:dyDescent="0.3">
      <c r="A116">
        <v>45</v>
      </c>
      <c r="B116" s="5" t="s">
        <v>314</v>
      </c>
      <c r="C116" s="216">
        <v>4</v>
      </c>
      <c r="D116" s="127">
        <v>3</v>
      </c>
      <c r="E116" s="210">
        <f t="shared" si="7"/>
        <v>1.3972985561248254E-3</v>
      </c>
      <c r="F116" s="180">
        <v>0</v>
      </c>
      <c r="G116" s="210">
        <f t="shared" si="8"/>
        <v>0</v>
      </c>
      <c r="H116" s="180">
        <v>1</v>
      </c>
      <c r="I116" s="210">
        <f t="shared" si="9"/>
        <v>1.8779342723004695E-4</v>
      </c>
      <c r="J116" s="180">
        <v>0</v>
      </c>
      <c r="K116" s="210">
        <f t="shared" si="10"/>
        <v>0</v>
      </c>
      <c r="L116" s="180">
        <v>0</v>
      </c>
      <c r="M116" s="210">
        <f t="shared" si="11"/>
        <v>0</v>
      </c>
      <c r="N116" s="180">
        <v>0</v>
      </c>
      <c r="O116" s="210">
        <f t="shared" si="12"/>
        <v>0</v>
      </c>
      <c r="P116" s="180">
        <v>0</v>
      </c>
      <c r="Q116" s="210">
        <f t="shared" si="13"/>
        <v>0</v>
      </c>
    </row>
    <row r="117" spans="1:17" x14ac:dyDescent="0.3">
      <c r="A117">
        <v>46</v>
      </c>
      <c r="B117" s="5" t="s">
        <v>315</v>
      </c>
      <c r="C117" s="216">
        <v>37</v>
      </c>
      <c r="D117" s="127">
        <v>6</v>
      </c>
      <c r="E117" s="210">
        <f t="shared" si="7"/>
        <v>2.7945971122496508E-3</v>
      </c>
      <c r="F117" s="180">
        <v>1</v>
      </c>
      <c r="G117" s="210">
        <f t="shared" si="8"/>
        <v>1.3908205841446453E-3</v>
      </c>
      <c r="H117" s="180">
        <v>25</v>
      </c>
      <c r="I117" s="210">
        <f t="shared" si="9"/>
        <v>4.6948356807511738E-3</v>
      </c>
      <c r="J117" s="180">
        <v>4</v>
      </c>
      <c r="K117" s="210">
        <f t="shared" si="10"/>
        <v>5.0000000000000001E-3</v>
      </c>
      <c r="L117" s="180">
        <v>1</v>
      </c>
      <c r="M117" s="210">
        <f t="shared" si="11"/>
        <v>2.7027027027027029E-3</v>
      </c>
      <c r="N117" s="180">
        <v>0</v>
      </c>
      <c r="O117" s="210">
        <f t="shared" si="12"/>
        <v>0</v>
      </c>
      <c r="P117" s="180">
        <v>0</v>
      </c>
      <c r="Q117" s="210">
        <f t="shared" si="13"/>
        <v>0</v>
      </c>
    </row>
    <row r="118" spans="1:17" x14ac:dyDescent="0.3">
      <c r="A118">
        <v>47</v>
      </c>
      <c r="B118" s="5" t="s">
        <v>316</v>
      </c>
      <c r="C118" s="216">
        <v>49</v>
      </c>
      <c r="D118" s="127">
        <v>17</v>
      </c>
      <c r="E118" s="210">
        <f t="shared" si="7"/>
        <v>7.918025151374011E-3</v>
      </c>
      <c r="F118" s="180">
        <v>0</v>
      </c>
      <c r="G118" s="210">
        <f t="shared" si="8"/>
        <v>0</v>
      </c>
      <c r="H118" s="180">
        <v>26</v>
      </c>
      <c r="I118" s="210">
        <f t="shared" si="9"/>
        <v>4.8826291079812206E-3</v>
      </c>
      <c r="J118" s="180">
        <v>2</v>
      </c>
      <c r="K118" s="210">
        <f t="shared" si="10"/>
        <v>2.5000000000000001E-3</v>
      </c>
      <c r="L118" s="180">
        <v>4</v>
      </c>
      <c r="M118" s="210">
        <f t="shared" si="11"/>
        <v>1.0810810810810811E-2</v>
      </c>
      <c r="N118" s="180">
        <v>0</v>
      </c>
      <c r="O118" s="210">
        <f t="shared" si="12"/>
        <v>0</v>
      </c>
      <c r="P118" s="180">
        <v>0</v>
      </c>
      <c r="Q118" s="210">
        <f t="shared" si="13"/>
        <v>0</v>
      </c>
    </row>
    <row r="119" spans="1:17" x14ac:dyDescent="0.3">
      <c r="A119">
        <v>48</v>
      </c>
      <c r="B119" s="5" t="s">
        <v>155</v>
      </c>
      <c r="C119" s="216">
        <v>13</v>
      </c>
      <c r="D119" s="127">
        <v>4</v>
      </c>
      <c r="E119" s="210">
        <f t="shared" si="7"/>
        <v>1.8630647414997672E-3</v>
      </c>
      <c r="F119" s="180">
        <v>1</v>
      </c>
      <c r="G119" s="210">
        <f t="shared" si="8"/>
        <v>1.3908205841446453E-3</v>
      </c>
      <c r="H119" s="180">
        <v>7</v>
      </c>
      <c r="I119" s="210">
        <f t="shared" si="9"/>
        <v>1.3145539906103286E-3</v>
      </c>
      <c r="J119" s="180">
        <v>0</v>
      </c>
      <c r="K119" s="210">
        <f t="shared" si="10"/>
        <v>0</v>
      </c>
      <c r="L119" s="180">
        <v>1</v>
      </c>
      <c r="M119" s="210">
        <f t="shared" si="11"/>
        <v>2.7027027027027029E-3</v>
      </c>
      <c r="N119" s="180">
        <v>0</v>
      </c>
      <c r="O119" s="210">
        <f t="shared" si="12"/>
        <v>0</v>
      </c>
      <c r="P119" s="180">
        <v>0</v>
      </c>
      <c r="Q119" s="210">
        <f t="shared" si="13"/>
        <v>0</v>
      </c>
    </row>
    <row r="120" spans="1:17" x14ac:dyDescent="0.3">
      <c r="A120">
        <v>49</v>
      </c>
      <c r="B120" s="5" t="s">
        <v>317</v>
      </c>
      <c r="C120" s="216">
        <v>123</v>
      </c>
      <c r="D120" s="127">
        <v>29</v>
      </c>
      <c r="E120" s="210">
        <f t="shared" si="7"/>
        <v>1.3507219375873311E-2</v>
      </c>
      <c r="F120" s="180">
        <v>7</v>
      </c>
      <c r="G120" s="210">
        <f t="shared" si="8"/>
        <v>9.7357440890125171E-3</v>
      </c>
      <c r="H120" s="180">
        <v>68</v>
      </c>
      <c r="I120" s="210">
        <f t="shared" si="9"/>
        <v>1.2769953051643192E-2</v>
      </c>
      <c r="J120" s="180">
        <v>17</v>
      </c>
      <c r="K120" s="210">
        <f t="shared" si="10"/>
        <v>2.1250000000000002E-2</v>
      </c>
      <c r="L120" s="180">
        <v>1</v>
      </c>
      <c r="M120" s="210">
        <f t="shared" si="11"/>
        <v>2.7027027027027029E-3</v>
      </c>
      <c r="N120" s="180">
        <v>0</v>
      </c>
      <c r="O120" s="210">
        <f t="shared" si="12"/>
        <v>0</v>
      </c>
      <c r="P120" s="180">
        <v>1</v>
      </c>
      <c r="Q120" s="210">
        <f t="shared" si="13"/>
        <v>2.1739130434782608E-2</v>
      </c>
    </row>
    <row r="121" spans="1:17" x14ac:dyDescent="0.3">
      <c r="A121">
        <v>50</v>
      </c>
      <c r="B121" s="5" t="s">
        <v>318</v>
      </c>
      <c r="C121" s="216">
        <v>0</v>
      </c>
      <c r="D121" s="127">
        <v>0</v>
      </c>
      <c r="E121" s="210">
        <f t="shared" si="7"/>
        <v>0</v>
      </c>
      <c r="F121" s="180">
        <v>0</v>
      </c>
      <c r="G121" s="210">
        <f t="shared" si="8"/>
        <v>0</v>
      </c>
      <c r="H121" s="180">
        <v>0</v>
      </c>
      <c r="I121" s="210">
        <f t="shared" si="9"/>
        <v>0</v>
      </c>
      <c r="J121" s="180">
        <v>0</v>
      </c>
      <c r="K121" s="210">
        <f t="shared" si="10"/>
        <v>0</v>
      </c>
      <c r="L121" s="180">
        <v>0</v>
      </c>
      <c r="M121" s="210">
        <f t="shared" si="11"/>
        <v>0</v>
      </c>
      <c r="N121" s="180">
        <v>0</v>
      </c>
      <c r="O121" s="210">
        <f t="shared" si="12"/>
        <v>0</v>
      </c>
      <c r="P121" s="180">
        <v>0</v>
      </c>
      <c r="Q121" s="210">
        <f t="shared" si="13"/>
        <v>0</v>
      </c>
    </row>
    <row r="122" spans="1:17" x14ac:dyDescent="0.3">
      <c r="A122">
        <v>51</v>
      </c>
      <c r="B122" s="5" t="s">
        <v>322</v>
      </c>
      <c r="C122" s="216">
        <v>7</v>
      </c>
      <c r="D122" s="127">
        <v>5</v>
      </c>
      <c r="E122" s="210">
        <f t="shared" si="7"/>
        <v>2.328830926874709E-3</v>
      </c>
      <c r="F122" s="180">
        <v>0</v>
      </c>
      <c r="G122" s="210">
        <f t="shared" si="8"/>
        <v>0</v>
      </c>
      <c r="H122" s="180">
        <v>2</v>
      </c>
      <c r="I122" s="210">
        <f t="shared" si="9"/>
        <v>3.755868544600939E-4</v>
      </c>
      <c r="J122" s="180">
        <v>0</v>
      </c>
      <c r="K122" s="210">
        <f t="shared" si="10"/>
        <v>0</v>
      </c>
      <c r="L122" s="180">
        <v>0</v>
      </c>
      <c r="M122" s="210">
        <f t="shared" si="11"/>
        <v>0</v>
      </c>
      <c r="N122" s="180">
        <v>0</v>
      </c>
      <c r="O122" s="210">
        <f t="shared" si="12"/>
        <v>0</v>
      </c>
      <c r="P122" s="180">
        <v>0</v>
      </c>
      <c r="Q122" s="210">
        <f t="shared" si="13"/>
        <v>0</v>
      </c>
    </row>
    <row r="123" spans="1:17" x14ac:dyDescent="0.3">
      <c r="A123">
        <v>52</v>
      </c>
      <c r="B123" s="5" t="s">
        <v>39</v>
      </c>
      <c r="C123" s="216">
        <v>0</v>
      </c>
      <c r="D123" s="127">
        <v>0</v>
      </c>
      <c r="E123" s="210">
        <f t="shared" si="7"/>
        <v>0</v>
      </c>
      <c r="F123" s="180">
        <v>0</v>
      </c>
      <c r="G123" s="210">
        <f t="shared" si="8"/>
        <v>0</v>
      </c>
      <c r="H123" s="180">
        <v>0</v>
      </c>
      <c r="I123" s="210">
        <f t="shared" si="9"/>
        <v>0</v>
      </c>
      <c r="J123" s="180">
        <v>0</v>
      </c>
      <c r="K123" s="210">
        <f t="shared" si="10"/>
        <v>0</v>
      </c>
      <c r="L123" s="180">
        <v>0</v>
      </c>
      <c r="M123" s="210">
        <f t="shared" si="11"/>
        <v>0</v>
      </c>
      <c r="N123" s="180">
        <v>0</v>
      </c>
      <c r="O123" s="210">
        <f t="shared" si="12"/>
        <v>0</v>
      </c>
      <c r="P123" s="180">
        <v>0</v>
      </c>
      <c r="Q123" s="210">
        <f t="shared" si="13"/>
        <v>0</v>
      </c>
    </row>
    <row r="124" spans="1:17" x14ac:dyDescent="0.3">
      <c r="A124">
        <v>53</v>
      </c>
      <c r="B124" s="5" t="s">
        <v>31</v>
      </c>
      <c r="C124" s="216">
        <v>12</v>
      </c>
      <c r="D124" s="127">
        <v>6</v>
      </c>
      <c r="E124" s="210">
        <f t="shared" si="7"/>
        <v>2.7945971122496508E-3</v>
      </c>
      <c r="F124" s="180">
        <v>2</v>
      </c>
      <c r="G124" s="210">
        <f t="shared" si="8"/>
        <v>2.7816411682892906E-3</v>
      </c>
      <c r="H124" s="180">
        <v>3</v>
      </c>
      <c r="I124" s="210">
        <f t="shared" si="9"/>
        <v>5.6338028169014088E-4</v>
      </c>
      <c r="J124" s="180">
        <v>0</v>
      </c>
      <c r="K124" s="210">
        <f t="shared" si="10"/>
        <v>0</v>
      </c>
      <c r="L124" s="180">
        <v>1</v>
      </c>
      <c r="M124" s="210">
        <f t="shared" si="11"/>
        <v>2.7027027027027029E-3</v>
      </c>
      <c r="N124" s="180">
        <v>0</v>
      </c>
      <c r="O124" s="210">
        <f t="shared" si="12"/>
        <v>0</v>
      </c>
      <c r="P124" s="180">
        <v>0</v>
      </c>
      <c r="Q124" s="210">
        <f t="shared" si="13"/>
        <v>0</v>
      </c>
    </row>
    <row r="125" spans="1:17" x14ac:dyDescent="0.3">
      <c r="A125">
        <v>54</v>
      </c>
      <c r="B125" s="8" t="s">
        <v>32</v>
      </c>
      <c r="C125" s="133">
        <v>781</v>
      </c>
      <c r="D125" s="22">
        <v>142</v>
      </c>
      <c r="E125" s="210">
        <f t="shared" si="7"/>
        <v>6.6138798323241738E-2</v>
      </c>
      <c r="F125" s="180">
        <v>30</v>
      </c>
      <c r="G125" s="210">
        <f t="shared" si="8"/>
        <v>4.1724617524339362E-2</v>
      </c>
      <c r="H125" s="180">
        <v>483</v>
      </c>
      <c r="I125" s="210">
        <f t="shared" si="9"/>
        <v>9.0704225352112672E-2</v>
      </c>
      <c r="J125" s="180">
        <v>93</v>
      </c>
      <c r="K125" s="210">
        <f t="shared" si="10"/>
        <v>0.11625000000000001</v>
      </c>
      <c r="L125" s="180">
        <v>29</v>
      </c>
      <c r="M125" s="210">
        <f t="shared" si="11"/>
        <v>7.8378378378378383E-2</v>
      </c>
      <c r="N125" s="180">
        <v>0</v>
      </c>
      <c r="O125" s="210">
        <f t="shared" si="12"/>
        <v>0</v>
      </c>
      <c r="P125" s="180">
        <v>4</v>
      </c>
      <c r="Q125" s="210">
        <f t="shared" si="13"/>
        <v>8.6956521739130432E-2</v>
      </c>
    </row>
    <row r="126" spans="1:17" x14ac:dyDescent="0.3">
      <c r="A126">
        <v>55</v>
      </c>
      <c r="B126" s="5" t="s">
        <v>33</v>
      </c>
      <c r="C126" s="216">
        <v>490</v>
      </c>
      <c r="D126" s="127">
        <v>96</v>
      </c>
      <c r="E126" s="210">
        <f t="shared" si="7"/>
        <v>4.4713553795994412E-2</v>
      </c>
      <c r="F126" s="180">
        <v>32</v>
      </c>
      <c r="G126" s="210">
        <f t="shared" si="8"/>
        <v>4.4506258692628649E-2</v>
      </c>
      <c r="H126" s="180">
        <v>274</v>
      </c>
      <c r="I126" s="210">
        <f t="shared" si="9"/>
        <v>5.1455399061032865E-2</v>
      </c>
      <c r="J126" s="180">
        <v>70</v>
      </c>
      <c r="K126" s="210">
        <f t="shared" si="10"/>
        <v>8.7499999999999994E-2</v>
      </c>
      <c r="L126" s="180">
        <v>16</v>
      </c>
      <c r="M126" s="210">
        <f t="shared" si="11"/>
        <v>4.3243243243243246E-2</v>
      </c>
      <c r="N126" s="180">
        <v>0</v>
      </c>
      <c r="O126" s="210">
        <f t="shared" si="12"/>
        <v>0</v>
      </c>
      <c r="P126" s="180">
        <v>2</v>
      </c>
      <c r="Q126" s="210">
        <f t="shared" si="13"/>
        <v>4.3478260869565216E-2</v>
      </c>
    </row>
    <row r="127" spans="1:17" x14ac:dyDescent="0.3">
      <c r="A127">
        <v>56</v>
      </c>
      <c r="B127" s="5" t="s">
        <v>34</v>
      </c>
      <c r="C127" s="216">
        <v>70</v>
      </c>
      <c r="D127" s="127">
        <v>17</v>
      </c>
      <c r="E127" s="210">
        <f t="shared" si="7"/>
        <v>7.918025151374011E-3</v>
      </c>
      <c r="F127" s="180">
        <v>10</v>
      </c>
      <c r="G127" s="210">
        <f t="shared" si="8"/>
        <v>1.3908205841446454E-2</v>
      </c>
      <c r="H127" s="180">
        <v>37</v>
      </c>
      <c r="I127" s="210">
        <f t="shared" si="9"/>
        <v>6.9483568075117373E-3</v>
      </c>
      <c r="J127" s="180">
        <v>6</v>
      </c>
      <c r="K127" s="210">
        <f t="shared" si="10"/>
        <v>7.4999999999999997E-3</v>
      </c>
      <c r="L127" s="180">
        <v>0</v>
      </c>
      <c r="M127" s="210">
        <f t="shared" si="11"/>
        <v>0</v>
      </c>
      <c r="N127" s="180">
        <v>0</v>
      </c>
      <c r="O127" s="210">
        <f t="shared" si="12"/>
        <v>0</v>
      </c>
      <c r="P127" s="180">
        <v>0</v>
      </c>
      <c r="Q127" s="210">
        <f t="shared" si="13"/>
        <v>0</v>
      </c>
    </row>
    <row r="128" spans="1:17" x14ac:dyDescent="0.3">
      <c r="A128">
        <v>57</v>
      </c>
      <c r="B128" s="5" t="s">
        <v>319</v>
      </c>
      <c r="C128" s="216">
        <v>17</v>
      </c>
      <c r="D128" s="127">
        <v>1</v>
      </c>
      <c r="E128" s="210">
        <f t="shared" si="7"/>
        <v>4.657661853749418E-4</v>
      </c>
      <c r="F128" s="180">
        <v>0</v>
      </c>
      <c r="G128" s="210">
        <f t="shared" si="8"/>
        <v>0</v>
      </c>
      <c r="H128" s="180">
        <v>12</v>
      </c>
      <c r="I128" s="210">
        <f t="shared" si="9"/>
        <v>2.2535211267605635E-3</v>
      </c>
      <c r="J128" s="180">
        <v>4</v>
      </c>
      <c r="K128" s="210">
        <f t="shared" si="10"/>
        <v>5.0000000000000001E-3</v>
      </c>
      <c r="L128" s="180">
        <v>0</v>
      </c>
      <c r="M128" s="210">
        <f t="shared" si="11"/>
        <v>0</v>
      </c>
      <c r="N128" s="180">
        <v>0</v>
      </c>
      <c r="O128" s="210">
        <f t="shared" si="12"/>
        <v>0</v>
      </c>
      <c r="P128" s="180">
        <v>0</v>
      </c>
      <c r="Q128" s="210">
        <f t="shared" si="13"/>
        <v>0</v>
      </c>
    </row>
    <row r="129" spans="1:17" x14ac:dyDescent="0.3">
      <c r="A129">
        <v>58</v>
      </c>
      <c r="B129" s="5" t="s">
        <v>320</v>
      </c>
      <c r="C129" s="216">
        <v>7</v>
      </c>
      <c r="D129" s="127">
        <v>2</v>
      </c>
      <c r="E129" s="210">
        <f t="shared" si="7"/>
        <v>9.3153237074988359E-4</v>
      </c>
      <c r="F129" s="180">
        <v>0</v>
      </c>
      <c r="G129" s="210">
        <f t="shared" si="8"/>
        <v>0</v>
      </c>
      <c r="H129" s="180">
        <v>1</v>
      </c>
      <c r="I129" s="210">
        <f t="shared" si="9"/>
        <v>1.8779342723004695E-4</v>
      </c>
      <c r="J129" s="180">
        <v>4</v>
      </c>
      <c r="K129" s="210">
        <f t="shared" si="10"/>
        <v>5.0000000000000001E-3</v>
      </c>
      <c r="L129" s="180">
        <v>0</v>
      </c>
      <c r="M129" s="210">
        <f t="shared" si="11"/>
        <v>0</v>
      </c>
      <c r="N129" s="180">
        <v>0</v>
      </c>
      <c r="O129" s="210">
        <f t="shared" si="12"/>
        <v>0</v>
      </c>
      <c r="P129" s="180">
        <v>0</v>
      </c>
      <c r="Q129" s="210">
        <f t="shared" si="13"/>
        <v>0</v>
      </c>
    </row>
    <row r="130" spans="1:17" x14ac:dyDescent="0.3">
      <c r="A130">
        <v>59</v>
      </c>
      <c r="B130" s="5" t="s">
        <v>321</v>
      </c>
      <c r="C130" s="216">
        <v>675</v>
      </c>
      <c r="D130" s="127">
        <v>184</v>
      </c>
      <c r="E130" s="210">
        <f t="shared" si="7"/>
        <v>8.5700978108989287E-2</v>
      </c>
      <c r="F130" s="180">
        <v>44</v>
      </c>
      <c r="G130" s="210">
        <f t="shared" si="8"/>
        <v>6.1196105702364396E-2</v>
      </c>
      <c r="H130" s="180">
        <v>336</v>
      </c>
      <c r="I130" s="210">
        <f t="shared" si="9"/>
        <v>6.3098591549295771E-2</v>
      </c>
      <c r="J130" s="180">
        <v>86</v>
      </c>
      <c r="K130" s="210">
        <f t="shared" si="10"/>
        <v>0.1075</v>
      </c>
      <c r="L130" s="180">
        <v>23</v>
      </c>
      <c r="M130" s="210">
        <f t="shared" si="11"/>
        <v>6.2162162162162166E-2</v>
      </c>
      <c r="N130" s="180">
        <v>0</v>
      </c>
      <c r="O130" s="210">
        <f t="shared" si="12"/>
        <v>0</v>
      </c>
      <c r="P130" s="180">
        <v>2</v>
      </c>
      <c r="Q130" s="210">
        <f t="shared" si="13"/>
        <v>4.3478260869565216E-2</v>
      </c>
    </row>
    <row r="131" spans="1:17" x14ac:dyDescent="0.3">
      <c r="A131">
        <v>60</v>
      </c>
      <c r="B131" s="5" t="s">
        <v>156</v>
      </c>
      <c r="C131" s="216">
        <v>22</v>
      </c>
      <c r="D131" s="127">
        <v>8</v>
      </c>
      <c r="E131" s="210">
        <f t="shared" si="7"/>
        <v>3.7261294829995344E-3</v>
      </c>
      <c r="F131" s="180">
        <v>0</v>
      </c>
      <c r="G131" s="210">
        <f t="shared" si="8"/>
        <v>0</v>
      </c>
      <c r="H131" s="180">
        <v>12</v>
      </c>
      <c r="I131" s="210">
        <f t="shared" si="9"/>
        <v>2.2535211267605635E-3</v>
      </c>
      <c r="J131" s="180">
        <v>2</v>
      </c>
      <c r="K131" s="210">
        <f t="shared" si="10"/>
        <v>2.5000000000000001E-3</v>
      </c>
      <c r="L131" s="180">
        <v>0</v>
      </c>
      <c r="M131" s="210">
        <f t="shared" si="11"/>
        <v>0</v>
      </c>
      <c r="N131" s="180">
        <v>0</v>
      </c>
      <c r="O131" s="210">
        <f t="shared" si="12"/>
        <v>0</v>
      </c>
      <c r="P131" s="180">
        <v>0</v>
      </c>
      <c r="Q131" s="210">
        <f t="shared" si="13"/>
        <v>0</v>
      </c>
    </row>
    <row r="132" spans="1:17" x14ac:dyDescent="0.3">
      <c r="A132">
        <v>51</v>
      </c>
      <c r="B132" s="5" t="s">
        <v>35</v>
      </c>
      <c r="C132" s="216">
        <v>431</v>
      </c>
      <c r="D132" s="127">
        <v>94</v>
      </c>
      <c r="E132" s="210">
        <f t="shared" si="7"/>
        <v>4.3782021425244524E-2</v>
      </c>
      <c r="F132" s="180">
        <v>23</v>
      </c>
      <c r="G132" s="210">
        <f t="shared" si="8"/>
        <v>3.1988873435326845E-2</v>
      </c>
      <c r="H132" s="180">
        <v>242</v>
      </c>
      <c r="I132" s="210">
        <f t="shared" si="9"/>
        <v>4.544600938967136E-2</v>
      </c>
      <c r="J132" s="180">
        <v>58</v>
      </c>
      <c r="K132" s="210">
        <f t="shared" si="10"/>
        <v>7.2499999999999995E-2</v>
      </c>
      <c r="L132" s="180">
        <v>7</v>
      </c>
      <c r="M132" s="210">
        <f t="shared" si="11"/>
        <v>1.891891891891892E-2</v>
      </c>
      <c r="N132" s="180">
        <v>0</v>
      </c>
      <c r="O132" s="210">
        <f t="shared" si="12"/>
        <v>0</v>
      </c>
      <c r="P132" s="180">
        <v>7</v>
      </c>
      <c r="Q132" s="210">
        <f t="shared" si="13"/>
        <v>0.15217391304347827</v>
      </c>
    </row>
    <row r="133" spans="1:17" x14ac:dyDescent="0.3">
      <c r="A133">
        <v>62</v>
      </c>
      <c r="B133" s="5" t="s">
        <v>36</v>
      </c>
      <c r="C133" s="217">
        <v>6</v>
      </c>
      <c r="D133" s="129">
        <v>2</v>
      </c>
      <c r="E133" s="211">
        <f t="shared" si="7"/>
        <v>9.3153237074988359E-4</v>
      </c>
      <c r="F133" s="182">
        <v>0</v>
      </c>
      <c r="G133" s="211">
        <f t="shared" si="8"/>
        <v>0</v>
      </c>
      <c r="H133" s="182">
        <v>4</v>
      </c>
      <c r="I133" s="211">
        <f t="shared" si="9"/>
        <v>7.511737089201878E-4</v>
      </c>
      <c r="J133" s="182">
        <v>0</v>
      </c>
      <c r="K133" s="211">
        <f t="shared" si="10"/>
        <v>0</v>
      </c>
      <c r="L133" s="223">
        <v>0</v>
      </c>
      <c r="M133" s="211">
        <f t="shared" si="11"/>
        <v>0</v>
      </c>
      <c r="N133" s="182">
        <v>0</v>
      </c>
      <c r="O133" s="211">
        <f t="shared" si="12"/>
        <v>0</v>
      </c>
      <c r="P133" s="182">
        <v>0</v>
      </c>
      <c r="Q133" s="211">
        <f t="shared" si="13"/>
        <v>0</v>
      </c>
    </row>
    <row r="134" spans="1:17" x14ac:dyDescent="0.3"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5" spans="1:17" x14ac:dyDescent="0.3">
      <c r="B135" s="6" t="s">
        <v>68</v>
      </c>
      <c r="C135" s="6"/>
      <c r="D135" s="6"/>
    </row>
    <row r="136" spans="1:17" x14ac:dyDescent="0.3">
      <c r="B136" s="113" t="s">
        <v>43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</row>
    <row r="137" spans="1:17" x14ac:dyDescent="0.3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</row>
  </sheetData>
  <mergeCells count="1">
    <mergeCell ref="B1:K1"/>
  </mergeCells>
  <phoneticPr fontId="3" type="noConversion"/>
  <hyperlinks>
    <hyperlink ref="B5" location="ÍNDICE!A1" display="Regresar al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AH26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1" sqref="B1:J1"/>
    </sheetView>
  </sheetViews>
  <sheetFormatPr baseColWidth="10" defaultRowHeight="13" x14ac:dyDescent="0.3"/>
  <cols>
    <col min="1" max="1" width="3" customWidth="1"/>
    <col min="2" max="2" width="26.54296875" customWidth="1"/>
    <col min="3" max="3" width="13.1796875" style="1" bestFit="1" customWidth="1"/>
    <col min="4" max="4" width="13.1796875" style="1" customWidth="1"/>
    <col min="5" max="5" width="16" style="1" customWidth="1"/>
    <col min="6" max="6" width="16.26953125" style="1" customWidth="1"/>
    <col min="9" max="9" width="13.453125" customWidth="1"/>
    <col min="10" max="10" width="12.54296875" customWidth="1"/>
    <col min="13" max="13" width="13" customWidth="1"/>
    <col min="14" max="14" width="14.453125" customWidth="1"/>
    <col min="17" max="18" width="13.26953125" customWidth="1"/>
    <col min="21" max="21" width="13.26953125" customWidth="1"/>
    <col min="22" max="22" width="12.453125" customWidth="1"/>
    <col min="25" max="25" width="12.453125" customWidth="1"/>
    <col min="26" max="26" width="12.7265625" customWidth="1"/>
    <col min="29" max="29" width="12.54296875" customWidth="1"/>
    <col min="30" max="30" width="13" customWidth="1"/>
    <col min="33" max="33" width="12.7265625" bestFit="1" customWidth="1"/>
    <col min="34" max="34" width="12.1796875" bestFit="1" customWidth="1"/>
  </cols>
  <sheetData>
    <row r="1" spans="1:34" x14ac:dyDescent="0.3">
      <c r="B1" s="271" t="s">
        <v>179</v>
      </c>
      <c r="C1" s="271"/>
      <c r="D1" s="271"/>
      <c r="E1" s="271"/>
      <c r="F1" s="271"/>
      <c r="G1" s="271"/>
      <c r="H1" s="271"/>
      <c r="I1" s="271"/>
      <c r="J1" s="271"/>
    </row>
    <row r="2" spans="1:34" x14ac:dyDescent="0.3">
      <c r="B2" s="14"/>
    </row>
    <row r="3" spans="1:34" x14ac:dyDescent="0.3">
      <c r="C3" s="239"/>
      <c r="L3" s="123"/>
    </row>
    <row r="4" spans="1:34" ht="15.5" x14ac:dyDescent="0.35">
      <c r="B4" s="34" t="s">
        <v>63</v>
      </c>
    </row>
    <row r="7" spans="1:34" ht="15.5" x14ac:dyDescent="0.35">
      <c r="C7" s="301" t="s">
        <v>37</v>
      </c>
      <c r="D7" s="302"/>
      <c r="E7" s="302"/>
      <c r="F7" s="303"/>
      <c r="G7" s="298" t="s">
        <v>55</v>
      </c>
      <c r="H7" s="299"/>
      <c r="I7" s="299"/>
      <c r="J7" s="300"/>
      <c r="K7" s="298" t="s">
        <v>52</v>
      </c>
      <c r="L7" s="299"/>
      <c r="M7" s="299"/>
      <c r="N7" s="300"/>
      <c r="O7" s="295" t="s">
        <v>49</v>
      </c>
      <c r="P7" s="296"/>
      <c r="Q7" s="296"/>
      <c r="R7" s="297"/>
      <c r="S7" s="295" t="s">
        <v>51</v>
      </c>
      <c r="T7" s="296"/>
      <c r="U7" s="296"/>
      <c r="V7" s="297"/>
      <c r="W7" s="295" t="s">
        <v>53</v>
      </c>
      <c r="X7" s="296"/>
      <c r="Y7" s="296"/>
      <c r="Z7" s="297"/>
      <c r="AA7" s="295" t="s">
        <v>54</v>
      </c>
      <c r="AB7" s="296"/>
      <c r="AC7" s="296"/>
      <c r="AD7" s="297"/>
      <c r="AE7" s="295" t="s">
        <v>150</v>
      </c>
      <c r="AF7" s="296"/>
      <c r="AG7" s="296"/>
      <c r="AH7" s="297"/>
    </row>
    <row r="8" spans="1:34" ht="15.5" x14ac:dyDescent="0.3">
      <c r="C8" s="76" t="s">
        <v>44</v>
      </c>
      <c r="D8" s="74" t="s">
        <v>50</v>
      </c>
      <c r="E8" s="74" t="s">
        <v>119</v>
      </c>
      <c r="F8" s="77" t="s">
        <v>120</v>
      </c>
      <c r="G8" s="78" t="s">
        <v>44</v>
      </c>
      <c r="H8" s="75" t="s">
        <v>50</v>
      </c>
      <c r="I8" s="75" t="s">
        <v>119</v>
      </c>
      <c r="J8" s="79" t="s">
        <v>120</v>
      </c>
      <c r="K8" s="78" t="s">
        <v>44</v>
      </c>
      <c r="L8" s="75" t="s">
        <v>50</v>
      </c>
      <c r="M8" s="75" t="s">
        <v>119</v>
      </c>
      <c r="N8" s="79" t="s">
        <v>120</v>
      </c>
      <c r="O8" s="78" t="s">
        <v>44</v>
      </c>
      <c r="P8" s="75" t="s">
        <v>50</v>
      </c>
      <c r="Q8" s="75" t="s">
        <v>119</v>
      </c>
      <c r="R8" s="79" t="s">
        <v>120</v>
      </c>
      <c r="S8" s="78" t="s">
        <v>44</v>
      </c>
      <c r="T8" s="75" t="s">
        <v>50</v>
      </c>
      <c r="U8" s="75" t="s">
        <v>119</v>
      </c>
      <c r="V8" s="79" t="s">
        <v>120</v>
      </c>
      <c r="W8" s="78" t="s">
        <v>44</v>
      </c>
      <c r="X8" s="75" t="s">
        <v>50</v>
      </c>
      <c r="Y8" s="75" t="s">
        <v>119</v>
      </c>
      <c r="Z8" s="79" t="s">
        <v>120</v>
      </c>
      <c r="AA8" s="78" t="s">
        <v>44</v>
      </c>
      <c r="AB8" s="75" t="s">
        <v>50</v>
      </c>
      <c r="AC8" s="75" t="s">
        <v>119</v>
      </c>
      <c r="AD8" s="79" t="s">
        <v>120</v>
      </c>
      <c r="AE8" s="78" t="s">
        <v>44</v>
      </c>
      <c r="AF8" s="75" t="s">
        <v>50</v>
      </c>
      <c r="AG8" s="75" t="s">
        <v>119</v>
      </c>
      <c r="AH8" s="79" t="s">
        <v>120</v>
      </c>
    </row>
    <row r="9" spans="1:34" ht="15.5" x14ac:dyDescent="0.35">
      <c r="B9" s="19" t="s">
        <v>37</v>
      </c>
      <c r="C9" s="181">
        <v>7891</v>
      </c>
      <c r="D9" s="183">
        <v>9409</v>
      </c>
      <c r="E9" s="186">
        <f>C9/17300</f>
        <v>0.45612716763005778</v>
      </c>
      <c r="F9" s="187">
        <f>D9/17300</f>
        <v>0.54387283236994222</v>
      </c>
      <c r="G9" s="181">
        <v>1838</v>
      </c>
      <c r="H9" s="224">
        <v>2147</v>
      </c>
      <c r="I9" s="226">
        <f>G9/3985</f>
        <v>0.46122961104140525</v>
      </c>
      <c r="J9" s="187">
        <f t="shared" ref="J9:J71" si="0">H9/3985</f>
        <v>0.53877038895859475</v>
      </c>
      <c r="K9" s="181">
        <v>506</v>
      </c>
      <c r="L9" s="224">
        <v>719</v>
      </c>
      <c r="M9" s="226">
        <f>K9/1225</f>
        <v>0.41306122448979593</v>
      </c>
      <c r="N9" s="187">
        <f t="shared" ref="N9:N71" si="1">L9/1225</f>
        <v>0.58693877551020412</v>
      </c>
      <c r="O9" s="181">
        <v>3799</v>
      </c>
      <c r="P9" s="224">
        <v>5325</v>
      </c>
      <c r="Q9" s="226">
        <f>O9/9124</f>
        <v>0.41637439719421304</v>
      </c>
      <c r="R9" s="226">
        <f t="shared" ref="R9:R71" si="2">P9/9124</f>
        <v>0.5836256028057869</v>
      </c>
      <c r="S9" s="181">
        <v>1324</v>
      </c>
      <c r="T9" s="224">
        <v>800</v>
      </c>
      <c r="U9" s="226">
        <f>S9/2124</f>
        <v>0.62335216572504704</v>
      </c>
      <c r="V9" s="187">
        <f t="shared" ref="V9:V71" si="3">T9/2124</f>
        <v>0.37664783427495291</v>
      </c>
      <c r="W9" s="181">
        <v>759</v>
      </c>
      <c r="X9" s="224">
        <v>370</v>
      </c>
      <c r="Y9" s="226">
        <f>W9/1129</f>
        <v>0.67227635075287862</v>
      </c>
      <c r="Z9" s="187">
        <f t="shared" ref="Z9:Z71" si="4">X9/1129</f>
        <v>0.32772364924712133</v>
      </c>
      <c r="AA9" s="181">
        <v>11</v>
      </c>
      <c r="AB9" s="234">
        <v>2</v>
      </c>
      <c r="AC9" s="186">
        <f>AA9/13</f>
        <v>0.84615384615384615</v>
      </c>
      <c r="AD9" s="187">
        <f t="shared" ref="AD9:AD71" si="5">AB9/13</f>
        <v>0.15384615384615385</v>
      </c>
      <c r="AE9" s="181">
        <v>24</v>
      </c>
      <c r="AF9" s="234">
        <v>46</v>
      </c>
      <c r="AG9" s="186">
        <f>AE9/70</f>
        <v>0.34285714285714286</v>
      </c>
      <c r="AH9" s="187">
        <f t="shared" ref="AH9:AH71" si="6">AF9/70</f>
        <v>0.65714285714285714</v>
      </c>
    </row>
    <row r="10" spans="1:34" x14ac:dyDescent="0.3">
      <c r="A10">
        <v>1</v>
      </c>
      <c r="B10" s="17" t="s">
        <v>1</v>
      </c>
      <c r="C10" s="180">
        <v>133</v>
      </c>
      <c r="D10" s="184">
        <v>183</v>
      </c>
      <c r="E10" s="188">
        <f t="shared" ref="E10:E71" si="7">C10/17300</f>
        <v>7.6878612716763002E-3</v>
      </c>
      <c r="F10" s="189">
        <f t="shared" ref="F10:F71" si="8">D10/17300</f>
        <v>1.0578034682080925E-2</v>
      </c>
      <c r="G10" s="180">
        <v>37</v>
      </c>
      <c r="H10" s="184">
        <v>42</v>
      </c>
      <c r="I10" s="227">
        <f t="shared" ref="I10:I71" si="9">G10/3985</f>
        <v>9.2848180677540786E-3</v>
      </c>
      <c r="J10" s="228">
        <f t="shared" si="0"/>
        <v>1.053952321204517E-2</v>
      </c>
      <c r="K10" s="21">
        <v>9</v>
      </c>
      <c r="L10" s="184">
        <v>22</v>
      </c>
      <c r="M10" s="227">
        <f t="shared" ref="M10:M71" si="10">K10/1225</f>
        <v>7.3469387755102037E-3</v>
      </c>
      <c r="N10" s="228">
        <f t="shared" si="1"/>
        <v>1.7959183673469388E-2</v>
      </c>
      <c r="O10" s="21">
        <v>70</v>
      </c>
      <c r="P10" s="184">
        <v>101</v>
      </c>
      <c r="Q10" s="227">
        <f t="shared" ref="Q10:Q71" si="11">O10/9124</f>
        <v>7.6720736519070585E-3</v>
      </c>
      <c r="R10" s="228">
        <f t="shared" si="2"/>
        <v>1.1069706269180184E-2</v>
      </c>
      <c r="S10" s="21">
        <v>12</v>
      </c>
      <c r="T10" s="184">
        <v>9</v>
      </c>
      <c r="U10" s="227">
        <f t="shared" ref="U10:U71" si="12">S10/2124</f>
        <v>5.6497175141242938E-3</v>
      </c>
      <c r="V10" s="228">
        <f t="shared" si="3"/>
        <v>4.2372881355932203E-3</v>
      </c>
      <c r="W10" s="21">
        <v>12</v>
      </c>
      <c r="X10" s="184">
        <v>9</v>
      </c>
      <c r="Y10" s="227">
        <f t="shared" ref="Y10:Y71" si="13">W10/1129</f>
        <v>1.0628875110717449E-2</v>
      </c>
      <c r="Z10" s="228">
        <f t="shared" si="4"/>
        <v>7.9716563330380873E-3</v>
      </c>
      <c r="AA10" s="21">
        <v>2</v>
      </c>
      <c r="AB10" s="22">
        <v>0</v>
      </c>
      <c r="AC10" s="188">
        <f t="shared" ref="AC10:AC71" si="14">AA10/13</f>
        <v>0.15384615384615385</v>
      </c>
      <c r="AD10" s="235">
        <f t="shared" si="5"/>
        <v>0</v>
      </c>
      <c r="AE10" s="21">
        <v>0</v>
      </c>
      <c r="AF10" s="22">
        <v>0</v>
      </c>
      <c r="AG10" s="188">
        <f t="shared" ref="AG10:AG71" si="15">AE10/70</f>
        <v>0</v>
      </c>
      <c r="AH10" s="235">
        <f t="shared" si="6"/>
        <v>0</v>
      </c>
    </row>
    <row r="11" spans="1:34" x14ac:dyDescent="0.3">
      <c r="A11">
        <v>2</v>
      </c>
      <c r="B11" s="5" t="s">
        <v>38</v>
      </c>
      <c r="C11" s="180">
        <v>2</v>
      </c>
      <c r="D11" s="184">
        <v>4</v>
      </c>
      <c r="E11" s="188">
        <f t="shared" si="7"/>
        <v>1.1560693641618497E-4</v>
      </c>
      <c r="F11" s="190">
        <f t="shared" si="8"/>
        <v>2.3121387283236994E-4</v>
      </c>
      <c r="G11" s="180">
        <v>2</v>
      </c>
      <c r="H11" s="184">
        <v>4</v>
      </c>
      <c r="I11" s="229">
        <f t="shared" si="9"/>
        <v>5.018820577164366E-4</v>
      </c>
      <c r="J11" s="230">
        <f t="shared" si="0"/>
        <v>1.0037641154328732E-3</v>
      </c>
      <c r="K11" s="21">
        <v>0</v>
      </c>
      <c r="L11" s="184">
        <v>0</v>
      </c>
      <c r="M11" s="229">
        <f t="shared" si="10"/>
        <v>0</v>
      </c>
      <c r="N11" s="230">
        <f t="shared" si="1"/>
        <v>0</v>
      </c>
      <c r="O11" s="21">
        <v>0</v>
      </c>
      <c r="P11" s="184">
        <v>0</v>
      </c>
      <c r="Q11" s="227">
        <f t="shared" si="11"/>
        <v>0</v>
      </c>
      <c r="R11" s="230">
        <f t="shared" si="2"/>
        <v>0</v>
      </c>
      <c r="S11" s="21">
        <v>0</v>
      </c>
      <c r="T11" s="184">
        <v>0</v>
      </c>
      <c r="U11" s="229">
        <f t="shared" si="12"/>
        <v>0</v>
      </c>
      <c r="V11" s="230">
        <f t="shared" si="3"/>
        <v>0</v>
      </c>
      <c r="W11" s="21">
        <v>0</v>
      </c>
      <c r="X11" s="184">
        <v>0</v>
      </c>
      <c r="Y11" s="229">
        <f t="shared" si="13"/>
        <v>0</v>
      </c>
      <c r="Z11" s="230">
        <f t="shared" si="4"/>
        <v>0</v>
      </c>
      <c r="AA11" s="21">
        <v>0</v>
      </c>
      <c r="AB11" s="22">
        <v>0</v>
      </c>
      <c r="AC11" s="188">
        <f t="shared" si="14"/>
        <v>0</v>
      </c>
      <c r="AD11" s="191">
        <f t="shared" si="5"/>
        <v>0</v>
      </c>
      <c r="AE11" s="21">
        <v>0</v>
      </c>
      <c r="AF11" s="22">
        <v>0</v>
      </c>
      <c r="AG11" s="188">
        <f t="shared" si="15"/>
        <v>0</v>
      </c>
      <c r="AH11" s="191">
        <f t="shared" si="6"/>
        <v>0</v>
      </c>
    </row>
    <row r="12" spans="1:34" x14ac:dyDescent="0.3">
      <c r="A12">
        <v>3</v>
      </c>
      <c r="B12" s="5" t="s">
        <v>2</v>
      </c>
      <c r="C12" s="180">
        <v>2</v>
      </c>
      <c r="D12" s="184">
        <v>2</v>
      </c>
      <c r="E12" s="188">
        <f t="shared" si="7"/>
        <v>1.1560693641618497E-4</v>
      </c>
      <c r="F12" s="190">
        <f t="shared" si="8"/>
        <v>1.1560693641618497E-4</v>
      </c>
      <c r="G12" s="180">
        <v>1</v>
      </c>
      <c r="H12" s="184">
        <v>2</v>
      </c>
      <c r="I12" s="229">
        <f t="shared" si="9"/>
        <v>2.509410288582183E-4</v>
      </c>
      <c r="J12" s="230">
        <f t="shared" si="0"/>
        <v>5.018820577164366E-4</v>
      </c>
      <c r="K12" s="21">
        <v>0</v>
      </c>
      <c r="L12" s="184">
        <v>0</v>
      </c>
      <c r="M12" s="229">
        <f t="shared" si="10"/>
        <v>0</v>
      </c>
      <c r="N12" s="230">
        <f t="shared" si="1"/>
        <v>0</v>
      </c>
      <c r="O12" s="21">
        <v>1</v>
      </c>
      <c r="P12" s="184">
        <v>0</v>
      </c>
      <c r="Q12" s="227">
        <f t="shared" si="11"/>
        <v>1.0960105217010084E-4</v>
      </c>
      <c r="R12" s="230">
        <f t="shared" si="2"/>
        <v>0</v>
      </c>
      <c r="S12" s="21">
        <v>0</v>
      </c>
      <c r="T12" s="184">
        <v>0</v>
      </c>
      <c r="U12" s="229">
        <f t="shared" si="12"/>
        <v>0</v>
      </c>
      <c r="V12" s="230">
        <f t="shared" si="3"/>
        <v>0</v>
      </c>
      <c r="W12" s="21">
        <v>0</v>
      </c>
      <c r="X12" s="184">
        <v>0</v>
      </c>
      <c r="Y12" s="229">
        <f t="shared" si="13"/>
        <v>0</v>
      </c>
      <c r="Z12" s="230">
        <f t="shared" si="4"/>
        <v>0</v>
      </c>
      <c r="AA12" s="21">
        <v>0</v>
      </c>
      <c r="AB12" s="22">
        <v>0</v>
      </c>
      <c r="AC12" s="188">
        <f t="shared" si="14"/>
        <v>0</v>
      </c>
      <c r="AD12" s="191">
        <f t="shared" si="5"/>
        <v>0</v>
      </c>
      <c r="AE12" s="21">
        <v>0</v>
      </c>
      <c r="AF12" s="22">
        <v>0</v>
      </c>
      <c r="AG12" s="188">
        <f t="shared" si="15"/>
        <v>0</v>
      </c>
      <c r="AH12" s="191">
        <f t="shared" si="6"/>
        <v>0</v>
      </c>
    </row>
    <row r="13" spans="1:34" x14ac:dyDescent="0.3">
      <c r="A13">
        <v>4</v>
      </c>
      <c r="B13" s="8" t="s">
        <v>3</v>
      </c>
      <c r="C13" s="180">
        <v>350</v>
      </c>
      <c r="D13" s="184">
        <v>441</v>
      </c>
      <c r="E13" s="188">
        <f t="shared" si="7"/>
        <v>2.023121387283237E-2</v>
      </c>
      <c r="F13" s="190">
        <f t="shared" si="8"/>
        <v>2.5491329479768787E-2</v>
      </c>
      <c r="G13" s="180">
        <v>102</v>
      </c>
      <c r="H13" s="184">
        <v>102</v>
      </c>
      <c r="I13" s="229">
        <f t="shared" si="9"/>
        <v>2.5595984943538267E-2</v>
      </c>
      <c r="J13" s="230">
        <f t="shared" si="0"/>
        <v>2.5595984943538267E-2</v>
      </c>
      <c r="K13" s="21">
        <v>17</v>
      </c>
      <c r="L13" s="184">
        <v>34</v>
      </c>
      <c r="M13" s="229">
        <f t="shared" si="10"/>
        <v>1.3877551020408163E-2</v>
      </c>
      <c r="N13" s="230">
        <f t="shared" si="1"/>
        <v>2.7755102040816326E-2</v>
      </c>
      <c r="O13" s="21">
        <v>159</v>
      </c>
      <c r="P13" s="184">
        <v>237</v>
      </c>
      <c r="Q13" s="227">
        <f t="shared" si="11"/>
        <v>1.7426567295046033E-2</v>
      </c>
      <c r="R13" s="230">
        <f t="shared" si="2"/>
        <v>2.5975449364313896E-2</v>
      </c>
      <c r="S13" s="21">
        <v>39</v>
      </c>
      <c r="T13" s="184">
        <v>35</v>
      </c>
      <c r="U13" s="229">
        <f t="shared" si="12"/>
        <v>1.8361581920903956E-2</v>
      </c>
      <c r="V13" s="230">
        <f t="shared" si="3"/>
        <v>1.6478342749529189E-2</v>
      </c>
      <c r="W13" s="21">
        <v>65</v>
      </c>
      <c r="X13" s="184">
        <v>32</v>
      </c>
      <c r="Y13" s="229">
        <f t="shared" si="13"/>
        <v>5.7573073516386179E-2</v>
      </c>
      <c r="Z13" s="230">
        <f t="shared" si="4"/>
        <v>2.8343666961913198E-2</v>
      </c>
      <c r="AA13" s="21">
        <v>0</v>
      </c>
      <c r="AB13" s="22">
        <v>0</v>
      </c>
      <c r="AC13" s="188">
        <f t="shared" si="14"/>
        <v>0</v>
      </c>
      <c r="AD13" s="191">
        <f t="shared" si="5"/>
        <v>0</v>
      </c>
      <c r="AE13" s="21">
        <v>0</v>
      </c>
      <c r="AF13" s="22">
        <v>1</v>
      </c>
      <c r="AG13" s="188">
        <f t="shared" si="15"/>
        <v>0</v>
      </c>
      <c r="AH13" s="191">
        <f t="shared" si="6"/>
        <v>1.4285714285714285E-2</v>
      </c>
    </row>
    <row r="14" spans="1:34" x14ac:dyDescent="0.3">
      <c r="A14">
        <v>5</v>
      </c>
      <c r="B14" s="5" t="s">
        <v>4</v>
      </c>
      <c r="C14" s="180">
        <v>6</v>
      </c>
      <c r="D14" s="184">
        <v>4</v>
      </c>
      <c r="E14" s="188">
        <f t="shared" si="7"/>
        <v>3.468208092485549E-4</v>
      </c>
      <c r="F14" s="190">
        <f t="shared" si="8"/>
        <v>2.3121387283236994E-4</v>
      </c>
      <c r="G14" s="180">
        <v>3</v>
      </c>
      <c r="H14" s="184">
        <v>3</v>
      </c>
      <c r="I14" s="229">
        <f t="shared" si="9"/>
        <v>7.5282308657465501E-4</v>
      </c>
      <c r="J14" s="230">
        <f t="shared" si="0"/>
        <v>7.5282308657465501E-4</v>
      </c>
      <c r="K14" s="21">
        <v>1</v>
      </c>
      <c r="L14" s="184">
        <v>0</v>
      </c>
      <c r="M14" s="229">
        <f t="shared" si="10"/>
        <v>8.1632653061224493E-4</v>
      </c>
      <c r="N14" s="230">
        <f t="shared" si="1"/>
        <v>0</v>
      </c>
      <c r="O14" s="21">
        <v>2</v>
      </c>
      <c r="P14" s="184">
        <v>1</v>
      </c>
      <c r="Q14" s="227">
        <f t="shared" si="11"/>
        <v>2.1920210434020167E-4</v>
      </c>
      <c r="R14" s="230">
        <f t="shared" si="2"/>
        <v>1.0960105217010084E-4</v>
      </c>
      <c r="S14" s="21">
        <v>0</v>
      </c>
      <c r="T14" s="184">
        <v>0</v>
      </c>
      <c r="U14" s="229">
        <f t="shared" si="12"/>
        <v>0</v>
      </c>
      <c r="V14" s="230">
        <f t="shared" si="3"/>
        <v>0</v>
      </c>
      <c r="W14" s="21">
        <v>0</v>
      </c>
      <c r="X14" s="184">
        <v>0</v>
      </c>
      <c r="Y14" s="229">
        <f t="shared" si="13"/>
        <v>0</v>
      </c>
      <c r="Z14" s="230">
        <f t="shared" si="4"/>
        <v>0</v>
      </c>
      <c r="AA14" s="21">
        <v>0</v>
      </c>
      <c r="AB14" s="22">
        <v>0</v>
      </c>
      <c r="AC14" s="188">
        <f t="shared" si="14"/>
        <v>0</v>
      </c>
      <c r="AD14" s="191">
        <f t="shared" si="5"/>
        <v>0</v>
      </c>
      <c r="AE14" s="21">
        <v>0</v>
      </c>
      <c r="AF14" s="22">
        <v>0</v>
      </c>
      <c r="AG14" s="188">
        <f t="shared" si="15"/>
        <v>0</v>
      </c>
      <c r="AH14" s="191">
        <f t="shared" si="6"/>
        <v>0</v>
      </c>
    </row>
    <row r="15" spans="1:34" x14ac:dyDescent="0.3">
      <c r="A15">
        <v>6</v>
      </c>
      <c r="B15" s="5" t="s">
        <v>5</v>
      </c>
      <c r="C15" s="180">
        <v>159</v>
      </c>
      <c r="D15" s="184">
        <v>195</v>
      </c>
      <c r="E15" s="188">
        <f t="shared" si="7"/>
        <v>9.1907514450867058E-3</v>
      </c>
      <c r="F15" s="190">
        <f t="shared" si="8"/>
        <v>1.1271676300578034E-2</v>
      </c>
      <c r="G15" s="180">
        <v>55</v>
      </c>
      <c r="H15" s="184">
        <v>61</v>
      </c>
      <c r="I15" s="229">
        <f t="shared" si="9"/>
        <v>1.3801756587202008E-2</v>
      </c>
      <c r="J15" s="230">
        <f t="shared" si="0"/>
        <v>1.5307402760351318E-2</v>
      </c>
      <c r="K15" s="21">
        <v>10</v>
      </c>
      <c r="L15" s="184">
        <v>14</v>
      </c>
      <c r="M15" s="229">
        <f t="shared" si="10"/>
        <v>8.1632653061224497E-3</v>
      </c>
      <c r="N15" s="230">
        <f t="shared" si="1"/>
        <v>1.1428571428571429E-2</v>
      </c>
      <c r="O15" s="21">
        <v>68</v>
      </c>
      <c r="P15" s="184">
        <v>101</v>
      </c>
      <c r="Q15" s="227">
        <f t="shared" si="11"/>
        <v>7.4528715475668562E-3</v>
      </c>
      <c r="R15" s="230">
        <f t="shared" si="2"/>
        <v>1.1069706269180184E-2</v>
      </c>
      <c r="S15" s="21">
        <v>23</v>
      </c>
      <c r="T15" s="184">
        <v>13</v>
      </c>
      <c r="U15" s="229">
        <f t="shared" si="12"/>
        <v>1.0828625235404897E-2</v>
      </c>
      <c r="V15" s="230">
        <f t="shared" si="3"/>
        <v>6.1205273069679846E-3</v>
      </c>
      <c r="W15" s="21">
        <v>7</v>
      </c>
      <c r="X15" s="184">
        <v>5</v>
      </c>
      <c r="Y15" s="229">
        <f t="shared" si="13"/>
        <v>6.2001771479185119E-3</v>
      </c>
      <c r="Z15" s="230">
        <f t="shared" si="4"/>
        <v>4.4286979627989375E-3</v>
      </c>
      <c r="AA15" s="21">
        <v>0</v>
      </c>
      <c r="AB15" s="22">
        <v>0</v>
      </c>
      <c r="AC15" s="188">
        <f t="shared" si="14"/>
        <v>0</v>
      </c>
      <c r="AD15" s="191">
        <f t="shared" si="5"/>
        <v>0</v>
      </c>
      <c r="AE15" s="21">
        <v>1</v>
      </c>
      <c r="AF15" s="22">
        <v>1</v>
      </c>
      <c r="AG15" s="188">
        <f t="shared" si="15"/>
        <v>1.4285714285714285E-2</v>
      </c>
      <c r="AH15" s="191">
        <f t="shared" si="6"/>
        <v>1.4285714285714285E-2</v>
      </c>
    </row>
    <row r="16" spans="1:34" x14ac:dyDescent="0.3">
      <c r="A16">
        <v>7</v>
      </c>
      <c r="B16" s="5" t="s">
        <v>6</v>
      </c>
      <c r="C16" s="180">
        <v>530</v>
      </c>
      <c r="D16" s="184">
        <v>606</v>
      </c>
      <c r="E16" s="188">
        <f t="shared" si="7"/>
        <v>3.0635838150289016E-2</v>
      </c>
      <c r="F16" s="190">
        <f t="shared" si="8"/>
        <v>3.502890173410405E-2</v>
      </c>
      <c r="G16" s="180">
        <v>112</v>
      </c>
      <c r="H16" s="184">
        <v>146</v>
      </c>
      <c r="I16" s="229">
        <f t="shared" si="9"/>
        <v>2.8105395232120453E-2</v>
      </c>
      <c r="J16" s="230">
        <f t="shared" si="0"/>
        <v>3.6637390213299877E-2</v>
      </c>
      <c r="K16" s="21">
        <v>34</v>
      </c>
      <c r="L16" s="184">
        <v>55</v>
      </c>
      <c r="M16" s="229">
        <f t="shared" si="10"/>
        <v>2.7755102040816326E-2</v>
      </c>
      <c r="N16" s="230">
        <f t="shared" si="1"/>
        <v>4.4897959183673466E-2</v>
      </c>
      <c r="O16" s="21">
        <v>268</v>
      </c>
      <c r="P16" s="184">
        <v>355</v>
      </c>
      <c r="Q16" s="227">
        <f t="shared" si="11"/>
        <v>2.9373081981587022E-2</v>
      </c>
      <c r="R16" s="230">
        <f t="shared" si="2"/>
        <v>3.8908373520385793E-2</v>
      </c>
      <c r="S16" s="21">
        <v>83</v>
      </c>
      <c r="T16" s="184">
        <v>18</v>
      </c>
      <c r="U16" s="229">
        <f t="shared" si="12"/>
        <v>3.9077212806026364E-2</v>
      </c>
      <c r="V16" s="230">
        <f t="shared" si="3"/>
        <v>8.4745762711864406E-3</v>
      </c>
      <c r="W16" s="21">
        <v>60</v>
      </c>
      <c r="X16" s="184">
        <v>30</v>
      </c>
      <c r="Y16" s="229">
        <f t="shared" si="13"/>
        <v>5.3144375553587246E-2</v>
      </c>
      <c r="Z16" s="230">
        <f t="shared" si="4"/>
        <v>2.6572187776793623E-2</v>
      </c>
      <c r="AA16" s="21">
        <v>1</v>
      </c>
      <c r="AB16" s="22">
        <v>1</v>
      </c>
      <c r="AC16" s="188">
        <f t="shared" si="14"/>
        <v>7.6923076923076927E-2</v>
      </c>
      <c r="AD16" s="191">
        <f t="shared" si="5"/>
        <v>7.6923076923076927E-2</v>
      </c>
      <c r="AE16" s="21">
        <v>2</v>
      </c>
      <c r="AF16" s="22">
        <v>1</v>
      </c>
      <c r="AG16" s="188">
        <f t="shared" si="15"/>
        <v>2.8571428571428571E-2</v>
      </c>
      <c r="AH16" s="191">
        <f t="shared" si="6"/>
        <v>1.4285714285714285E-2</v>
      </c>
    </row>
    <row r="17" spans="1:34" x14ac:dyDescent="0.3">
      <c r="A17">
        <v>8</v>
      </c>
      <c r="B17" s="5" t="s">
        <v>7</v>
      </c>
      <c r="C17" s="180">
        <v>167</v>
      </c>
      <c r="D17" s="184">
        <v>226</v>
      </c>
      <c r="E17" s="188">
        <f t="shared" si="7"/>
        <v>9.6531791907514455E-3</v>
      </c>
      <c r="F17" s="190">
        <f t="shared" si="8"/>
        <v>1.3063583815028902E-2</v>
      </c>
      <c r="G17" s="180">
        <v>37</v>
      </c>
      <c r="H17" s="184">
        <v>44</v>
      </c>
      <c r="I17" s="229">
        <f t="shared" si="9"/>
        <v>9.2848180677540786E-3</v>
      </c>
      <c r="J17" s="230">
        <f t="shared" si="0"/>
        <v>1.1041405269761606E-2</v>
      </c>
      <c r="K17" s="21">
        <v>14</v>
      </c>
      <c r="L17" s="184">
        <v>23</v>
      </c>
      <c r="M17" s="229">
        <f t="shared" si="10"/>
        <v>1.1428571428571429E-2</v>
      </c>
      <c r="N17" s="230">
        <f t="shared" si="1"/>
        <v>1.8775510204081632E-2</v>
      </c>
      <c r="O17" s="21">
        <v>89</v>
      </c>
      <c r="P17" s="184">
        <v>142</v>
      </c>
      <c r="Q17" s="227">
        <f t="shared" si="11"/>
        <v>9.7544936431389739E-3</v>
      </c>
      <c r="R17" s="230">
        <f t="shared" si="2"/>
        <v>1.5563349408154318E-2</v>
      </c>
      <c r="S17" s="21">
        <v>15</v>
      </c>
      <c r="T17" s="184">
        <v>2</v>
      </c>
      <c r="U17" s="229">
        <f t="shared" si="12"/>
        <v>7.0621468926553672E-3</v>
      </c>
      <c r="V17" s="230">
        <f t="shared" si="3"/>
        <v>9.4161958568738226E-4</v>
      </c>
      <c r="W17" s="21">
        <v>26</v>
      </c>
      <c r="X17" s="184">
        <v>15</v>
      </c>
      <c r="Y17" s="229">
        <f t="shared" si="13"/>
        <v>2.3029229406554472E-2</v>
      </c>
      <c r="Z17" s="230">
        <f t="shared" si="4"/>
        <v>1.3286093888396812E-2</v>
      </c>
      <c r="AA17" s="21">
        <v>0</v>
      </c>
      <c r="AB17" s="22">
        <v>0</v>
      </c>
      <c r="AC17" s="188">
        <f t="shared" si="14"/>
        <v>0</v>
      </c>
      <c r="AD17" s="191">
        <f t="shared" si="5"/>
        <v>0</v>
      </c>
      <c r="AE17" s="21">
        <v>1</v>
      </c>
      <c r="AF17" s="22">
        <v>0</v>
      </c>
      <c r="AG17" s="188">
        <f t="shared" si="15"/>
        <v>1.4285714285714285E-2</v>
      </c>
      <c r="AH17" s="191">
        <f t="shared" si="6"/>
        <v>0</v>
      </c>
    </row>
    <row r="18" spans="1:34" x14ac:dyDescent="0.3">
      <c r="A18">
        <v>9</v>
      </c>
      <c r="B18" s="5" t="s">
        <v>8</v>
      </c>
      <c r="C18" s="180">
        <v>161</v>
      </c>
      <c r="D18" s="184">
        <v>199</v>
      </c>
      <c r="E18" s="188">
        <f t="shared" si="7"/>
        <v>9.3063583815028907E-3</v>
      </c>
      <c r="F18" s="190">
        <f t="shared" si="8"/>
        <v>1.1502890173410404E-2</v>
      </c>
      <c r="G18" s="180">
        <v>55</v>
      </c>
      <c r="H18" s="184">
        <v>62</v>
      </c>
      <c r="I18" s="229">
        <f t="shared" si="9"/>
        <v>1.3801756587202008E-2</v>
      </c>
      <c r="J18" s="230">
        <f t="shared" si="0"/>
        <v>1.5558343789209535E-2</v>
      </c>
      <c r="K18" s="21">
        <v>13</v>
      </c>
      <c r="L18" s="184">
        <v>16</v>
      </c>
      <c r="M18" s="229">
        <f t="shared" si="10"/>
        <v>1.0612244897959184E-2</v>
      </c>
      <c r="N18" s="230">
        <f t="shared" si="1"/>
        <v>1.3061224489795919E-2</v>
      </c>
      <c r="O18" s="21">
        <v>69</v>
      </c>
      <c r="P18" s="184">
        <v>105</v>
      </c>
      <c r="Q18" s="227">
        <f t="shared" si="11"/>
        <v>7.5624725997369578E-3</v>
      </c>
      <c r="R18" s="230">
        <f t="shared" si="2"/>
        <v>1.1508110477860588E-2</v>
      </c>
      <c r="S18" s="21">
        <v>10</v>
      </c>
      <c r="T18" s="184">
        <v>4</v>
      </c>
      <c r="U18" s="229">
        <f t="shared" si="12"/>
        <v>4.7080979284369112E-3</v>
      </c>
      <c r="V18" s="230">
        <f t="shared" si="3"/>
        <v>1.8832391713747645E-3</v>
      </c>
      <c r="W18" s="21">
        <v>24</v>
      </c>
      <c r="X18" s="184">
        <v>12</v>
      </c>
      <c r="Y18" s="229">
        <f t="shared" si="13"/>
        <v>2.1257750221434897E-2</v>
      </c>
      <c r="Z18" s="230">
        <f t="shared" si="4"/>
        <v>1.0628875110717449E-2</v>
      </c>
      <c r="AA18" s="21">
        <v>2</v>
      </c>
      <c r="AB18" s="22">
        <v>0</v>
      </c>
      <c r="AC18" s="188">
        <f t="shared" si="14"/>
        <v>0.15384615384615385</v>
      </c>
      <c r="AD18" s="191">
        <f t="shared" si="5"/>
        <v>0</v>
      </c>
      <c r="AE18" s="21">
        <v>0</v>
      </c>
      <c r="AF18" s="22">
        <v>0</v>
      </c>
      <c r="AG18" s="188">
        <f t="shared" si="15"/>
        <v>0</v>
      </c>
      <c r="AH18" s="191">
        <f t="shared" si="6"/>
        <v>0</v>
      </c>
    </row>
    <row r="19" spans="1:34" x14ac:dyDescent="0.3">
      <c r="A19">
        <v>10</v>
      </c>
      <c r="B19" s="5" t="s">
        <v>121</v>
      </c>
      <c r="C19" s="180">
        <v>1</v>
      </c>
      <c r="D19" s="184">
        <v>4</v>
      </c>
      <c r="E19" s="188">
        <f t="shared" si="7"/>
        <v>5.7803468208092484E-5</v>
      </c>
      <c r="F19" s="190">
        <f t="shared" si="8"/>
        <v>2.3121387283236994E-4</v>
      </c>
      <c r="G19" s="180">
        <v>0</v>
      </c>
      <c r="H19" s="184">
        <v>1</v>
      </c>
      <c r="I19" s="229">
        <f t="shared" si="9"/>
        <v>0</v>
      </c>
      <c r="J19" s="230">
        <f t="shared" si="0"/>
        <v>2.509410288582183E-4</v>
      </c>
      <c r="K19" s="21">
        <v>0</v>
      </c>
      <c r="L19" s="184">
        <v>1</v>
      </c>
      <c r="M19" s="229">
        <f t="shared" si="10"/>
        <v>0</v>
      </c>
      <c r="N19" s="230">
        <f t="shared" si="1"/>
        <v>8.1632653061224493E-4</v>
      </c>
      <c r="O19" s="21">
        <v>0</v>
      </c>
      <c r="P19" s="184">
        <v>0</v>
      </c>
      <c r="Q19" s="227">
        <f t="shared" si="11"/>
        <v>0</v>
      </c>
      <c r="R19" s="230">
        <f t="shared" si="2"/>
        <v>0</v>
      </c>
      <c r="S19" s="21">
        <v>0</v>
      </c>
      <c r="T19" s="184">
        <v>0</v>
      </c>
      <c r="U19" s="229">
        <f t="shared" si="12"/>
        <v>0</v>
      </c>
      <c r="V19" s="230">
        <f t="shared" si="3"/>
        <v>0</v>
      </c>
      <c r="W19" s="21">
        <v>3</v>
      </c>
      <c r="X19" s="184">
        <v>2</v>
      </c>
      <c r="Y19" s="229">
        <f t="shared" si="13"/>
        <v>2.6572187776793621E-3</v>
      </c>
      <c r="Z19" s="230">
        <f t="shared" si="4"/>
        <v>1.7714791851195749E-3</v>
      </c>
      <c r="AA19" s="21">
        <v>0</v>
      </c>
      <c r="AB19" s="22">
        <v>0</v>
      </c>
      <c r="AC19" s="188">
        <f t="shared" si="14"/>
        <v>0</v>
      </c>
      <c r="AD19" s="191">
        <f t="shared" si="5"/>
        <v>0</v>
      </c>
      <c r="AE19" s="21">
        <v>0</v>
      </c>
      <c r="AF19" s="22">
        <v>0</v>
      </c>
      <c r="AG19" s="188">
        <f t="shared" si="15"/>
        <v>0</v>
      </c>
      <c r="AH19" s="191">
        <f t="shared" si="6"/>
        <v>0</v>
      </c>
    </row>
    <row r="20" spans="1:34" x14ac:dyDescent="0.3">
      <c r="A20">
        <v>11</v>
      </c>
      <c r="B20" s="5" t="s">
        <v>122</v>
      </c>
      <c r="C20" s="180">
        <v>31</v>
      </c>
      <c r="D20" s="184">
        <v>18</v>
      </c>
      <c r="E20" s="188">
        <f t="shared" si="7"/>
        <v>1.791907514450867E-3</v>
      </c>
      <c r="F20" s="190">
        <f t="shared" si="8"/>
        <v>1.0404624277456647E-3</v>
      </c>
      <c r="G20" s="180">
        <v>7</v>
      </c>
      <c r="H20" s="184">
        <v>3</v>
      </c>
      <c r="I20" s="229">
        <f t="shared" si="9"/>
        <v>1.7565872020075283E-3</v>
      </c>
      <c r="J20" s="230">
        <f t="shared" si="0"/>
        <v>7.5282308657465501E-4</v>
      </c>
      <c r="K20" s="21">
        <v>1</v>
      </c>
      <c r="L20" s="184">
        <v>1</v>
      </c>
      <c r="M20" s="229">
        <f t="shared" si="10"/>
        <v>8.1632653061224493E-4</v>
      </c>
      <c r="N20" s="230">
        <f t="shared" si="1"/>
        <v>8.1632653061224493E-4</v>
      </c>
      <c r="O20" s="21">
        <v>5</v>
      </c>
      <c r="P20" s="184">
        <v>12</v>
      </c>
      <c r="Q20" s="227">
        <f t="shared" si="11"/>
        <v>5.4800526085050413E-4</v>
      </c>
      <c r="R20" s="230">
        <f t="shared" si="2"/>
        <v>1.31521262604121E-3</v>
      </c>
      <c r="S20" s="21">
        <v>18</v>
      </c>
      <c r="T20" s="184">
        <v>2</v>
      </c>
      <c r="U20" s="229">
        <f t="shared" si="12"/>
        <v>8.4745762711864406E-3</v>
      </c>
      <c r="V20" s="230">
        <f t="shared" si="3"/>
        <v>9.4161958568738226E-4</v>
      </c>
      <c r="W20" s="21">
        <v>0</v>
      </c>
      <c r="X20" s="184">
        <v>0</v>
      </c>
      <c r="Y20" s="229">
        <f t="shared" si="13"/>
        <v>0</v>
      </c>
      <c r="Z20" s="230">
        <f t="shared" si="4"/>
        <v>0</v>
      </c>
      <c r="AA20" s="21">
        <v>0</v>
      </c>
      <c r="AB20" s="22">
        <v>0</v>
      </c>
      <c r="AC20" s="188">
        <f t="shared" si="14"/>
        <v>0</v>
      </c>
      <c r="AD20" s="191">
        <f t="shared" si="5"/>
        <v>0</v>
      </c>
      <c r="AE20" s="21">
        <v>0</v>
      </c>
      <c r="AF20" s="22">
        <v>0</v>
      </c>
      <c r="AG20" s="188">
        <f t="shared" si="15"/>
        <v>0</v>
      </c>
      <c r="AH20" s="191">
        <f t="shared" si="6"/>
        <v>0</v>
      </c>
    </row>
    <row r="21" spans="1:34" x14ac:dyDescent="0.3">
      <c r="A21">
        <v>12</v>
      </c>
      <c r="B21" s="5" t="s">
        <v>9</v>
      </c>
      <c r="C21" s="180">
        <v>589</v>
      </c>
      <c r="D21" s="184">
        <v>695</v>
      </c>
      <c r="E21" s="188">
        <f t="shared" si="7"/>
        <v>3.4046242774566471E-2</v>
      </c>
      <c r="F21" s="190">
        <f t="shared" si="8"/>
        <v>4.0173410404624278E-2</v>
      </c>
      <c r="G21" s="180">
        <v>101</v>
      </c>
      <c r="H21" s="184">
        <v>140</v>
      </c>
      <c r="I21" s="229">
        <f t="shared" si="9"/>
        <v>2.5345043914680052E-2</v>
      </c>
      <c r="J21" s="230">
        <f t="shared" si="0"/>
        <v>3.5131744040150563E-2</v>
      </c>
      <c r="K21" s="21">
        <v>53</v>
      </c>
      <c r="L21" s="184">
        <v>51</v>
      </c>
      <c r="M21" s="229">
        <f t="shared" si="10"/>
        <v>4.3265306122448978E-2</v>
      </c>
      <c r="N21" s="230">
        <f t="shared" si="1"/>
        <v>4.1632653061224489E-2</v>
      </c>
      <c r="O21" s="21">
        <v>315</v>
      </c>
      <c r="P21" s="184">
        <v>428</v>
      </c>
      <c r="Q21" s="227">
        <f t="shared" si="11"/>
        <v>3.4524331433581759E-2</v>
      </c>
      <c r="R21" s="230">
        <f t="shared" si="2"/>
        <v>4.6909250328803158E-2</v>
      </c>
      <c r="S21" s="21">
        <v>102</v>
      </c>
      <c r="T21" s="184">
        <v>61</v>
      </c>
      <c r="U21" s="229">
        <f t="shared" si="12"/>
        <v>4.8022598870056499E-2</v>
      </c>
      <c r="V21" s="230">
        <f t="shared" si="3"/>
        <v>2.8719397363465161E-2</v>
      </c>
      <c r="W21" s="21">
        <v>31</v>
      </c>
      <c r="X21" s="184">
        <v>14</v>
      </c>
      <c r="Y21" s="229">
        <f t="shared" si="13"/>
        <v>2.7457927369353409E-2</v>
      </c>
      <c r="Z21" s="230">
        <f t="shared" si="4"/>
        <v>1.2400354295837024E-2</v>
      </c>
      <c r="AA21" s="21">
        <v>0</v>
      </c>
      <c r="AB21" s="22">
        <v>0</v>
      </c>
      <c r="AC21" s="188">
        <f t="shared" si="14"/>
        <v>0</v>
      </c>
      <c r="AD21" s="191">
        <f t="shared" si="5"/>
        <v>0</v>
      </c>
      <c r="AE21" s="21">
        <v>1</v>
      </c>
      <c r="AF21" s="22">
        <v>1</v>
      </c>
      <c r="AG21" s="188">
        <f t="shared" si="15"/>
        <v>1.4285714285714285E-2</v>
      </c>
      <c r="AH21" s="191">
        <f t="shared" si="6"/>
        <v>1.4285714285714285E-2</v>
      </c>
    </row>
    <row r="22" spans="1:34" x14ac:dyDescent="0.3">
      <c r="A22">
        <v>13</v>
      </c>
      <c r="B22" s="5" t="s">
        <v>123</v>
      </c>
      <c r="C22" s="180">
        <v>2</v>
      </c>
      <c r="D22" s="184">
        <v>4</v>
      </c>
      <c r="E22" s="188">
        <f t="shared" si="7"/>
        <v>1.1560693641618497E-4</v>
      </c>
      <c r="F22" s="190">
        <f t="shared" si="8"/>
        <v>2.3121387283236994E-4</v>
      </c>
      <c r="G22" s="180">
        <v>2</v>
      </c>
      <c r="H22" s="184">
        <v>2</v>
      </c>
      <c r="I22" s="229">
        <f t="shared" si="9"/>
        <v>5.018820577164366E-4</v>
      </c>
      <c r="J22" s="230">
        <f t="shared" si="0"/>
        <v>5.018820577164366E-4</v>
      </c>
      <c r="K22" s="21">
        <v>0</v>
      </c>
      <c r="L22" s="184">
        <v>0</v>
      </c>
      <c r="M22" s="229">
        <f t="shared" si="10"/>
        <v>0</v>
      </c>
      <c r="N22" s="230">
        <f t="shared" si="1"/>
        <v>0</v>
      </c>
      <c r="O22" s="21">
        <v>0</v>
      </c>
      <c r="P22" s="184">
        <v>2</v>
      </c>
      <c r="Q22" s="227">
        <f t="shared" si="11"/>
        <v>0</v>
      </c>
      <c r="R22" s="230">
        <f t="shared" si="2"/>
        <v>2.1920210434020167E-4</v>
      </c>
      <c r="S22" s="21">
        <v>0</v>
      </c>
      <c r="T22" s="184">
        <v>0</v>
      </c>
      <c r="U22" s="229">
        <f t="shared" si="12"/>
        <v>0</v>
      </c>
      <c r="V22" s="230">
        <f t="shared" si="3"/>
        <v>0</v>
      </c>
      <c r="W22" s="21">
        <v>0</v>
      </c>
      <c r="X22" s="184">
        <v>0</v>
      </c>
      <c r="Y22" s="229">
        <f t="shared" si="13"/>
        <v>0</v>
      </c>
      <c r="Z22" s="230">
        <f t="shared" si="4"/>
        <v>0</v>
      </c>
      <c r="AA22" s="21">
        <v>0</v>
      </c>
      <c r="AB22" s="22">
        <v>0</v>
      </c>
      <c r="AC22" s="188">
        <f t="shared" si="14"/>
        <v>0</v>
      </c>
      <c r="AD22" s="191">
        <f t="shared" si="5"/>
        <v>0</v>
      </c>
      <c r="AE22" s="21">
        <v>0</v>
      </c>
      <c r="AF22" s="22">
        <v>0</v>
      </c>
      <c r="AG22" s="188">
        <f t="shared" si="15"/>
        <v>0</v>
      </c>
      <c r="AH22" s="191">
        <f t="shared" si="6"/>
        <v>0</v>
      </c>
    </row>
    <row r="23" spans="1:34" x14ac:dyDescent="0.3">
      <c r="A23">
        <v>14</v>
      </c>
      <c r="B23" s="5" t="s">
        <v>305</v>
      </c>
      <c r="C23" s="180">
        <v>64</v>
      </c>
      <c r="D23" s="184">
        <v>80</v>
      </c>
      <c r="E23" s="188">
        <f t="shared" si="7"/>
        <v>3.699421965317919E-3</v>
      </c>
      <c r="F23" s="190">
        <f t="shared" si="8"/>
        <v>4.6242774566473991E-3</v>
      </c>
      <c r="G23" s="180">
        <v>11</v>
      </c>
      <c r="H23" s="184">
        <v>26</v>
      </c>
      <c r="I23" s="229">
        <f t="shared" si="9"/>
        <v>2.7603513174404015E-3</v>
      </c>
      <c r="J23" s="230">
        <f t="shared" si="0"/>
        <v>6.5244667503136762E-3</v>
      </c>
      <c r="K23" s="21">
        <v>0</v>
      </c>
      <c r="L23" s="184">
        <v>2</v>
      </c>
      <c r="M23" s="229">
        <f t="shared" si="10"/>
        <v>0</v>
      </c>
      <c r="N23" s="230">
        <f t="shared" si="1"/>
        <v>1.6326530612244899E-3</v>
      </c>
      <c r="O23" s="21">
        <v>38</v>
      </c>
      <c r="P23" s="184">
        <v>40</v>
      </c>
      <c r="Q23" s="227">
        <f t="shared" si="11"/>
        <v>4.1648399824638317E-3</v>
      </c>
      <c r="R23" s="230">
        <f t="shared" si="2"/>
        <v>4.384042086804033E-3</v>
      </c>
      <c r="S23" s="21">
        <v>6</v>
      </c>
      <c r="T23" s="184">
        <v>0</v>
      </c>
      <c r="U23" s="229">
        <f t="shared" si="12"/>
        <v>2.8248587570621469E-3</v>
      </c>
      <c r="V23" s="230">
        <f t="shared" si="3"/>
        <v>0</v>
      </c>
      <c r="W23" s="21">
        <v>21</v>
      </c>
      <c r="X23" s="184">
        <v>12</v>
      </c>
      <c r="Y23" s="229">
        <f t="shared" si="13"/>
        <v>1.8600531443755536E-2</v>
      </c>
      <c r="Z23" s="230">
        <f t="shared" si="4"/>
        <v>1.0628875110717449E-2</v>
      </c>
      <c r="AA23" s="21">
        <v>0</v>
      </c>
      <c r="AB23" s="22">
        <v>0</v>
      </c>
      <c r="AC23" s="188">
        <f t="shared" si="14"/>
        <v>0</v>
      </c>
      <c r="AD23" s="191">
        <f t="shared" si="5"/>
        <v>0</v>
      </c>
      <c r="AE23" s="21">
        <v>0</v>
      </c>
      <c r="AF23" s="22">
        <v>0</v>
      </c>
      <c r="AG23" s="188">
        <f t="shared" si="15"/>
        <v>0</v>
      </c>
      <c r="AH23" s="191">
        <f t="shared" si="6"/>
        <v>0</v>
      </c>
    </row>
    <row r="24" spans="1:34" x14ac:dyDescent="0.3">
      <c r="A24">
        <v>15</v>
      </c>
      <c r="B24" s="5" t="s">
        <v>10</v>
      </c>
      <c r="C24" s="180">
        <v>274</v>
      </c>
      <c r="D24" s="184">
        <v>395</v>
      </c>
      <c r="E24" s="188">
        <f t="shared" si="7"/>
        <v>1.583815028901734E-2</v>
      </c>
      <c r="F24" s="190">
        <f t="shared" si="8"/>
        <v>2.2832369942196531E-2</v>
      </c>
      <c r="G24" s="180">
        <v>86</v>
      </c>
      <c r="H24" s="184">
        <v>118</v>
      </c>
      <c r="I24" s="229">
        <f t="shared" si="9"/>
        <v>2.1580928481806774E-2</v>
      </c>
      <c r="J24" s="230">
        <f t="shared" si="0"/>
        <v>2.9611041405269763E-2</v>
      </c>
      <c r="K24" s="21">
        <v>20</v>
      </c>
      <c r="L24" s="184">
        <v>32</v>
      </c>
      <c r="M24" s="229">
        <f t="shared" si="10"/>
        <v>1.6326530612244899E-2</v>
      </c>
      <c r="N24" s="230">
        <f t="shared" si="1"/>
        <v>2.6122448979591838E-2</v>
      </c>
      <c r="O24" s="21">
        <v>141</v>
      </c>
      <c r="P24" s="184">
        <v>212</v>
      </c>
      <c r="Q24" s="227">
        <f t="shared" si="11"/>
        <v>1.5453748355984218E-2</v>
      </c>
      <c r="R24" s="230">
        <f t="shared" si="2"/>
        <v>2.3235423060061378E-2</v>
      </c>
      <c r="S24" s="21">
        <v>18</v>
      </c>
      <c r="T24" s="184">
        <v>15</v>
      </c>
      <c r="U24" s="229">
        <f t="shared" si="12"/>
        <v>8.4745762711864406E-3</v>
      </c>
      <c r="V24" s="230">
        <f t="shared" si="3"/>
        <v>7.0621468926553672E-3</v>
      </c>
      <c r="W24" s="21">
        <v>24</v>
      </c>
      <c r="X24" s="184">
        <v>17</v>
      </c>
      <c r="Y24" s="229">
        <f t="shared" si="13"/>
        <v>2.1257750221434897E-2</v>
      </c>
      <c r="Z24" s="230">
        <f t="shared" si="4"/>
        <v>1.5057573073516387E-2</v>
      </c>
      <c r="AA24" s="21">
        <v>1</v>
      </c>
      <c r="AB24" s="22">
        <v>0</v>
      </c>
      <c r="AC24" s="188">
        <f t="shared" si="14"/>
        <v>7.6923076923076927E-2</v>
      </c>
      <c r="AD24" s="191">
        <f t="shared" si="5"/>
        <v>0</v>
      </c>
      <c r="AE24" s="21">
        <v>1</v>
      </c>
      <c r="AF24" s="22">
        <v>1</v>
      </c>
      <c r="AG24" s="188">
        <f t="shared" si="15"/>
        <v>1.4285714285714285E-2</v>
      </c>
      <c r="AH24" s="191">
        <f t="shared" si="6"/>
        <v>1.4285714285714285E-2</v>
      </c>
    </row>
    <row r="25" spans="1:34" x14ac:dyDescent="0.3">
      <c r="A25">
        <v>16</v>
      </c>
      <c r="B25" s="5" t="s">
        <v>11</v>
      </c>
      <c r="C25" s="180">
        <v>20</v>
      </c>
      <c r="D25" s="184">
        <v>23</v>
      </c>
      <c r="E25" s="188">
        <f t="shared" si="7"/>
        <v>1.1560693641618498E-3</v>
      </c>
      <c r="F25" s="190">
        <f t="shared" si="8"/>
        <v>1.3294797687861272E-3</v>
      </c>
      <c r="G25" s="180">
        <v>2</v>
      </c>
      <c r="H25" s="184">
        <v>4</v>
      </c>
      <c r="I25" s="229">
        <f t="shared" si="9"/>
        <v>5.018820577164366E-4</v>
      </c>
      <c r="J25" s="230">
        <f t="shared" si="0"/>
        <v>1.0037641154328732E-3</v>
      </c>
      <c r="K25" s="21">
        <v>2</v>
      </c>
      <c r="L25" s="184">
        <v>0</v>
      </c>
      <c r="M25" s="229">
        <f t="shared" si="10"/>
        <v>1.6326530612244899E-3</v>
      </c>
      <c r="N25" s="230">
        <f t="shared" si="1"/>
        <v>0</v>
      </c>
      <c r="O25" s="21">
        <v>5</v>
      </c>
      <c r="P25" s="184">
        <v>13</v>
      </c>
      <c r="Q25" s="227">
        <f t="shared" si="11"/>
        <v>5.4800526085050413E-4</v>
      </c>
      <c r="R25" s="230">
        <f t="shared" si="2"/>
        <v>1.4248136782113109E-3</v>
      </c>
      <c r="S25" s="21">
        <v>11</v>
      </c>
      <c r="T25" s="184">
        <v>6</v>
      </c>
      <c r="U25" s="229">
        <f t="shared" si="12"/>
        <v>5.1789077212806029E-3</v>
      </c>
      <c r="V25" s="230">
        <f t="shared" si="3"/>
        <v>2.8248587570621469E-3</v>
      </c>
      <c r="W25" s="21">
        <v>0</v>
      </c>
      <c r="X25" s="184">
        <v>0</v>
      </c>
      <c r="Y25" s="229">
        <f t="shared" si="13"/>
        <v>0</v>
      </c>
      <c r="Z25" s="230">
        <f t="shared" si="4"/>
        <v>0</v>
      </c>
      <c r="AA25" s="21">
        <v>0</v>
      </c>
      <c r="AB25" s="22">
        <v>0</v>
      </c>
      <c r="AC25" s="188">
        <f t="shared" si="14"/>
        <v>0</v>
      </c>
      <c r="AD25" s="191">
        <f t="shared" si="5"/>
        <v>0</v>
      </c>
      <c r="AE25" s="21">
        <v>0</v>
      </c>
      <c r="AF25" s="22">
        <v>0</v>
      </c>
      <c r="AG25" s="188">
        <f t="shared" si="15"/>
        <v>0</v>
      </c>
      <c r="AH25" s="191">
        <f t="shared" si="6"/>
        <v>0</v>
      </c>
    </row>
    <row r="26" spans="1:34" x14ac:dyDescent="0.3">
      <c r="A26">
        <v>17</v>
      </c>
      <c r="B26" s="5" t="s">
        <v>306</v>
      </c>
      <c r="C26" s="180">
        <v>717</v>
      </c>
      <c r="D26" s="184">
        <v>850</v>
      </c>
      <c r="E26" s="188">
        <f t="shared" si="7"/>
        <v>4.1445086705202312E-2</v>
      </c>
      <c r="F26" s="190">
        <f t="shared" si="8"/>
        <v>4.9132947976878616E-2</v>
      </c>
      <c r="G26" s="180">
        <v>165</v>
      </c>
      <c r="H26" s="184">
        <v>165</v>
      </c>
      <c r="I26" s="229">
        <f t="shared" si="9"/>
        <v>4.1405269761606023E-2</v>
      </c>
      <c r="J26" s="230">
        <f t="shared" si="0"/>
        <v>4.1405269761606023E-2</v>
      </c>
      <c r="K26" s="21">
        <v>33</v>
      </c>
      <c r="L26" s="184">
        <v>63</v>
      </c>
      <c r="M26" s="229">
        <f t="shared" si="10"/>
        <v>2.6938775510204082E-2</v>
      </c>
      <c r="N26" s="230">
        <f t="shared" si="1"/>
        <v>5.1428571428571428E-2</v>
      </c>
      <c r="O26" s="21">
        <v>383</v>
      </c>
      <c r="P26" s="184">
        <v>528</v>
      </c>
      <c r="Q26" s="227">
        <f t="shared" si="11"/>
        <v>4.1977202981148619E-2</v>
      </c>
      <c r="R26" s="230">
        <f t="shared" si="2"/>
        <v>5.7869355545813239E-2</v>
      </c>
      <c r="S26" s="21">
        <v>109</v>
      </c>
      <c r="T26" s="184">
        <v>68</v>
      </c>
      <c r="U26" s="229">
        <f t="shared" si="12"/>
        <v>5.1318267419962336E-2</v>
      </c>
      <c r="V26" s="230">
        <f t="shared" si="3"/>
        <v>3.2015065913370999E-2</v>
      </c>
      <c r="W26" s="21">
        <v>47</v>
      </c>
      <c r="X26" s="184">
        <v>22</v>
      </c>
      <c r="Y26" s="229">
        <f t="shared" si="13"/>
        <v>4.1629760850310012E-2</v>
      </c>
      <c r="Z26" s="230">
        <f t="shared" si="4"/>
        <v>1.9486271036315322E-2</v>
      </c>
      <c r="AA26" s="21">
        <v>0</v>
      </c>
      <c r="AB26" s="22">
        <v>0</v>
      </c>
      <c r="AC26" s="188">
        <f t="shared" si="14"/>
        <v>0</v>
      </c>
      <c r="AD26" s="191">
        <f t="shared" si="5"/>
        <v>0</v>
      </c>
      <c r="AE26" s="21">
        <v>2</v>
      </c>
      <c r="AF26" s="22">
        <v>4</v>
      </c>
      <c r="AG26" s="188">
        <f t="shared" si="15"/>
        <v>2.8571428571428571E-2</v>
      </c>
      <c r="AH26" s="191">
        <f t="shared" si="6"/>
        <v>5.7142857142857141E-2</v>
      </c>
    </row>
    <row r="27" spans="1:34" x14ac:dyDescent="0.3">
      <c r="A27">
        <v>18</v>
      </c>
      <c r="B27" s="5" t="s">
        <v>12</v>
      </c>
      <c r="C27" s="180">
        <v>416</v>
      </c>
      <c r="D27" s="184">
        <v>537</v>
      </c>
      <c r="E27" s="188">
        <f t="shared" si="7"/>
        <v>2.4046242774566472E-2</v>
      </c>
      <c r="F27" s="190">
        <f t="shared" si="8"/>
        <v>3.1040462427745663E-2</v>
      </c>
      <c r="G27" s="180">
        <v>99</v>
      </c>
      <c r="H27" s="184">
        <v>115</v>
      </c>
      <c r="I27" s="229">
        <f t="shared" si="9"/>
        <v>2.4843161856963614E-2</v>
      </c>
      <c r="J27" s="230">
        <f t="shared" si="0"/>
        <v>2.8858218318695106E-2</v>
      </c>
      <c r="K27" s="21">
        <v>28</v>
      </c>
      <c r="L27" s="184">
        <v>51</v>
      </c>
      <c r="M27" s="229">
        <f t="shared" si="10"/>
        <v>2.2857142857142857E-2</v>
      </c>
      <c r="N27" s="230">
        <f t="shared" si="1"/>
        <v>4.1632653061224489E-2</v>
      </c>
      <c r="O27" s="21">
        <v>199</v>
      </c>
      <c r="P27" s="184">
        <v>270</v>
      </c>
      <c r="Q27" s="227">
        <f t="shared" si="11"/>
        <v>2.1810609381850067E-2</v>
      </c>
      <c r="R27" s="230">
        <f t="shared" si="2"/>
        <v>2.9592284085927224E-2</v>
      </c>
      <c r="S27" s="21">
        <v>64</v>
      </c>
      <c r="T27" s="184">
        <v>69</v>
      </c>
      <c r="U27" s="229">
        <f t="shared" si="12"/>
        <v>3.0131826741996232E-2</v>
      </c>
      <c r="V27" s="230">
        <f t="shared" si="3"/>
        <v>3.2485875706214688E-2</v>
      </c>
      <c r="W27" s="21">
        <v>51</v>
      </c>
      <c r="X27" s="184">
        <v>25</v>
      </c>
      <c r="Y27" s="229">
        <f t="shared" si="13"/>
        <v>4.5172719220549155E-2</v>
      </c>
      <c r="Z27" s="230">
        <f t="shared" si="4"/>
        <v>2.2143489813994686E-2</v>
      </c>
      <c r="AA27" s="21">
        <v>0</v>
      </c>
      <c r="AB27" s="22">
        <v>0</v>
      </c>
      <c r="AC27" s="188">
        <f t="shared" si="14"/>
        <v>0</v>
      </c>
      <c r="AD27" s="191">
        <f t="shared" si="5"/>
        <v>0</v>
      </c>
      <c r="AE27" s="21">
        <v>0</v>
      </c>
      <c r="AF27" s="22">
        <v>7</v>
      </c>
      <c r="AG27" s="188">
        <f t="shared" si="15"/>
        <v>0</v>
      </c>
      <c r="AH27" s="191">
        <f t="shared" si="6"/>
        <v>0.1</v>
      </c>
    </row>
    <row r="28" spans="1:34" x14ac:dyDescent="0.3">
      <c r="A28">
        <v>19</v>
      </c>
      <c r="B28" s="5" t="s">
        <v>13</v>
      </c>
      <c r="C28" s="180">
        <v>100</v>
      </c>
      <c r="D28" s="184">
        <v>135</v>
      </c>
      <c r="E28" s="188">
        <f t="shared" si="7"/>
        <v>5.7803468208092483E-3</v>
      </c>
      <c r="F28" s="190">
        <f t="shared" si="8"/>
        <v>7.8034682080924851E-3</v>
      </c>
      <c r="G28" s="180">
        <v>21</v>
      </c>
      <c r="H28" s="184">
        <v>19</v>
      </c>
      <c r="I28" s="229">
        <f t="shared" si="9"/>
        <v>5.269761606022585E-3</v>
      </c>
      <c r="J28" s="230">
        <f t="shared" si="0"/>
        <v>4.7678795483061479E-3</v>
      </c>
      <c r="K28" s="21">
        <v>3</v>
      </c>
      <c r="L28" s="184">
        <v>4</v>
      </c>
      <c r="M28" s="229">
        <f t="shared" si="10"/>
        <v>2.4489795918367346E-3</v>
      </c>
      <c r="N28" s="230">
        <f t="shared" si="1"/>
        <v>3.2653061224489797E-3</v>
      </c>
      <c r="O28" s="21">
        <v>29</v>
      </c>
      <c r="P28" s="184">
        <v>21</v>
      </c>
      <c r="Q28" s="227">
        <f t="shared" si="11"/>
        <v>3.1784305129329243E-3</v>
      </c>
      <c r="R28" s="230">
        <f t="shared" si="2"/>
        <v>2.3016220955721176E-3</v>
      </c>
      <c r="S28" s="21">
        <v>3</v>
      </c>
      <c r="T28" s="184">
        <v>3</v>
      </c>
      <c r="U28" s="229">
        <f t="shared" si="12"/>
        <v>1.4124293785310734E-3</v>
      </c>
      <c r="V28" s="230">
        <f t="shared" si="3"/>
        <v>1.4124293785310734E-3</v>
      </c>
      <c r="W28" s="21">
        <v>9</v>
      </c>
      <c r="X28" s="184">
        <v>3</v>
      </c>
      <c r="Y28" s="229">
        <f t="shared" si="13"/>
        <v>7.9716563330380873E-3</v>
      </c>
      <c r="Z28" s="230">
        <f t="shared" si="4"/>
        <v>2.6572187776793621E-3</v>
      </c>
      <c r="AA28" s="21">
        <v>0</v>
      </c>
      <c r="AB28" s="22">
        <v>0</v>
      </c>
      <c r="AC28" s="188">
        <f t="shared" si="14"/>
        <v>0</v>
      </c>
      <c r="AD28" s="191">
        <f t="shared" si="5"/>
        <v>0</v>
      </c>
      <c r="AE28" s="21">
        <v>0</v>
      </c>
      <c r="AF28" s="22">
        <v>0</v>
      </c>
      <c r="AG28" s="188">
        <f t="shared" si="15"/>
        <v>0</v>
      </c>
      <c r="AH28" s="191">
        <f t="shared" si="6"/>
        <v>0</v>
      </c>
    </row>
    <row r="29" spans="1:34" x14ac:dyDescent="0.3">
      <c r="A29">
        <v>20</v>
      </c>
      <c r="B29" s="5" t="s">
        <v>14</v>
      </c>
      <c r="C29" s="180">
        <v>62</v>
      </c>
      <c r="D29" s="184">
        <v>50</v>
      </c>
      <c r="E29" s="188">
        <f t="shared" si="7"/>
        <v>3.583815028901734E-3</v>
      </c>
      <c r="F29" s="190">
        <f t="shared" si="8"/>
        <v>2.8901734104046241E-3</v>
      </c>
      <c r="G29" s="180">
        <v>32</v>
      </c>
      <c r="H29" s="184">
        <v>43</v>
      </c>
      <c r="I29" s="229">
        <f t="shared" si="9"/>
        <v>8.0301129234629856E-3</v>
      </c>
      <c r="J29" s="230">
        <f t="shared" si="0"/>
        <v>1.0790464240903387E-2</v>
      </c>
      <c r="K29" s="21">
        <v>19</v>
      </c>
      <c r="L29" s="184">
        <v>17</v>
      </c>
      <c r="M29" s="229">
        <f t="shared" si="10"/>
        <v>1.5510204081632653E-2</v>
      </c>
      <c r="N29" s="230">
        <f t="shared" si="1"/>
        <v>1.3877551020408163E-2</v>
      </c>
      <c r="O29" s="21">
        <v>42</v>
      </c>
      <c r="P29" s="184">
        <v>62</v>
      </c>
      <c r="Q29" s="227">
        <f t="shared" si="11"/>
        <v>4.6032441911442352E-3</v>
      </c>
      <c r="R29" s="230">
        <f t="shared" si="2"/>
        <v>6.7952652345462513E-3</v>
      </c>
      <c r="S29" s="21">
        <v>2</v>
      </c>
      <c r="T29" s="184">
        <v>6</v>
      </c>
      <c r="U29" s="229">
        <f t="shared" si="12"/>
        <v>9.4161958568738226E-4</v>
      </c>
      <c r="V29" s="230">
        <f t="shared" si="3"/>
        <v>2.8248587570621469E-3</v>
      </c>
      <c r="W29" s="21">
        <v>10</v>
      </c>
      <c r="X29" s="184">
        <v>6</v>
      </c>
      <c r="Y29" s="229">
        <f t="shared" si="13"/>
        <v>8.8573959255978749E-3</v>
      </c>
      <c r="Z29" s="230">
        <f t="shared" si="4"/>
        <v>5.3144375553587243E-3</v>
      </c>
      <c r="AA29" s="21">
        <v>1</v>
      </c>
      <c r="AB29" s="22">
        <v>0</v>
      </c>
      <c r="AC29" s="188">
        <f t="shared" si="14"/>
        <v>7.6923076923076927E-2</v>
      </c>
      <c r="AD29" s="191">
        <f t="shared" si="5"/>
        <v>0</v>
      </c>
      <c r="AE29" s="21">
        <v>0</v>
      </c>
      <c r="AF29" s="22">
        <v>1</v>
      </c>
      <c r="AG29" s="188">
        <f t="shared" si="15"/>
        <v>0</v>
      </c>
      <c r="AH29" s="191">
        <f t="shared" si="6"/>
        <v>1.4285714285714285E-2</v>
      </c>
    </row>
    <row r="30" spans="1:34" x14ac:dyDescent="0.3">
      <c r="A30">
        <v>21</v>
      </c>
      <c r="B30" s="5" t="s">
        <v>307</v>
      </c>
      <c r="C30" s="180">
        <v>30</v>
      </c>
      <c r="D30" s="184">
        <v>27</v>
      </c>
      <c r="E30" s="188">
        <f t="shared" si="7"/>
        <v>1.7341040462427746E-3</v>
      </c>
      <c r="F30" s="190">
        <f t="shared" si="8"/>
        <v>1.5606936416184972E-3</v>
      </c>
      <c r="G30" s="180">
        <v>15</v>
      </c>
      <c r="H30" s="184">
        <v>9</v>
      </c>
      <c r="I30" s="229">
        <f t="shared" si="9"/>
        <v>3.7641154328732747E-3</v>
      </c>
      <c r="J30" s="230">
        <f t="shared" si="0"/>
        <v>2.2584692597239649E-3</v>
      </c>
      <c r="K30" s="21">
        <v>7</v>
      </c>
      <c r="L30" s="184">
        <v>9</v>
      </c>
      <c r="M30" s="229">
        <f t="shared" si="10"/>
        <v>5.7142857142857143E-3</v>
      </c>
      <c r="N30" s="230">
        <f t="shared" si="1"/>
        <v>7.3469387755102037E-3</v>
      </c>
      <c r="O30" s="21">
        <v>6</v>
      </c>
      <c r="P30" s="184">
        <v>8</v>
      </c>
      <c r="Q30" s="227">
        <f t="shared" si="11"/>
        <v>6.5760631302060502E-4</v>
      </c>
      <c r="R30" s="230">
        <f t="shared" si="2"/>
        <v>8.7680841736080669E-4</v>
      </c>
      <c r="S30" s="21">
        <v>1</v>
      </c>
      <c r="T30" s="184">
        <v>0</v>
      </c>
      <c r="U30" s="229">
        <f t="shared" si="12"/>
        <v>4.7080979284369113E-4</v>
      </c>
      <c r="V30" s="230">
        <f t="shared" si="3"/>
        <v>0</v>
      </c>
      <c r="W30" s="21">
        <v>2</v>
      </c>
      <c r="X30" s="184">
        <v>1</v>
      </c>
      <c r="Y30" s="229">
        <f t="shared" si="13"/>
        <v>1.7714791851195749E-3</v>
      </c>
      <c r="Z30" s="230">
        <f t="shared" si="4"/>
        <v>8.8573959255978745E-4</v>
      </c>
      <c r="AA30" s="21">
        <v>0</v>
      </c>
      <c r="AB30" s="22">
        <v>0</v>
      </c>
      <c r="AC30" s="188">
        <f t="shared" si="14"/>
        <v>0</v>
      </c>
      <c r="AD30" s="191">
        <f t="shared" si="5"/>
        <v>0</v>
      </c>
      <c r="AE30" s="21">
        <v>0</v>
      </c>
      <c r="AF30" s="22">
        <v>0</v>
      </c>
      <c r="AG30" s="188">
        <f t="shared" si="15"/>
        <v>0</v>
      </c>
      <c r="AH30" s="191">
        <f t="shared" si="6"/>
        <v>0</v>
      </c>
    </row>
    <row r="31" spans="1:34" x14ac:dyDescent="0.3">
      <c r="A31">
        <v>22</v>
      </c>
      <c r="B31" s="5" t="s">
        <v>308</v>
      </c>
      <c r="C31" s="180">
        <v>41</v>
      </c>
      <c r="D31" s="184">
        <v>67</v>
      </c>
      <c r="E31" s="188">
        <f t="shared" si="7"/>
        <v>2.369942196531792E-3</v>
      </c>
      <c r="F31" s="190">
        <f t="shared" si="8"/>
        <v>3.8728323699421963E-3</v>
      </c>
      <c r="G31" s="180">
        <v>4</v>
      </c>
      <c r="H31" s="184">
        <v>12</v>
      </c>
      <c r="I31" s="229">
        <f t="shared" si="9"/>
        <v>1.0037641154328732E-3</v>
      </c>
      <c r="J31" s="230">
        <f t="shared" si="0"/>
        <v>3.01129234629862E-3</v>
      </c>
      <c r="K31" s="21">
        <v>0</v>
      </c>
      <c r="L31" s="184">
        <v>0</v>
      </c>
      <c r="M31" s="229">
        <f t="shared" si="10"/>
        <v>0</v>
      </c>
      <c r="N31" s="230">
        <f t="shared" si="1"/>
        <v>0</v>
      </c>
      <c r="O31" s="21">
        <v>25</v>
      </c>
      <c r="P31" s="184">
        <v>34</v>
      </c>
      <c r="Q31" s="227">
        <f t="shared" si="11"/>
        <v>2.7400263042525208E-3</v>
      </c>
      <c r="R31" s="230">
        <f t="shared" si="2"/>
        <v>3.7264357737834281E-3</v>
      </c>
      <c r="S31" s="21">
        <v>8</v>
      </c>
      <c r="T31" s="184">
        <v>13</v>
      </c>
      <c r="U31" s="229">
        <f t="shared" si="12"/>
        <v>3.766478342749529E-3</v>
      </c>
      <c r="V31" s="230">
        <f t="shared" si="3"/>
        <v>6.1205273069679846E-3</v>
      </c>
      <c r="W31" s="21">
        <v>6</v>
      </c>
      <c r="X31" s="184">
        <v>3</v>
      </c>
      <c r="Y31" s="229">
        <f t="shared" si="13"/>
        <v>5.3144375553587243E-3</v>
      </c>
      <c r="Z31" s="230">
        <f t="shared" si="4"/>
        <v>2.6572187776793621E-3</v>
      </c>
      <c r="AA31" s="21">
        <v>0</v>
      </c>
      <c r="AB31" s="22">
        <v>0</v>
      </c>
      <c r="AC31" s="188">
        <f t="shared" si="14"/>
        <v>0</v>
      </c>
      <c r="AD31" s="191">
        <f t="shared" si="5"/>
        <v>0</v>
      </c>
      <c r="AE31" s="21">
        <v>1</v>
      </c>
      <c r="AF31" s="22">
        <v>5</v>
      </c>
      <c r="AG31" s="188">
        <f t="shared" si="15"/>
        <v>1.4285714285714285E-2</v>
      </c>
      <c r="AH31" s="191">
        <f t="shared" si="6"/>
        <v>7.1428571428571425E-2</v>
      </c>
    </row>
    <row r="32" spans="1:34" x14ac:dyDescent="0.3">
      <c r="A32">
        <v>23</v>
      </c>
      <c r="B32" s="5" t="s">
        <v>154</v>
      </c>
      <c r="C32" s="180">
        <v>3</v>
      </c>
      <c r="D32" s="184">
        <v>9</v>
      </c>
      <c r="E32" s="188">
        <f t="shared" si="7"/>
        <v>1.7341040462427745E-4</v>
      </c>
      <c r="F32" s="190">
        <f t="shared" si="8"/>
        <v>5.2023121387283233E-4</v>
      </c>
      <c r="G32" s="180">
        <v>2</v>
      </c>
      <c r="H32" s="184">
        <v>3</v>
      </c>
      <c r="I32" s="229">
        <f t="shared" si="9"/>
        <v>5.018820577164366E-4</v>
      </c>
      <c r="J32" s="230">
        <f t="shared" si="0"/>
        <v>7.5282308657465501E-4</v>
      </c>
      <c r="K32" s="21">
        <v>0</v>
      </c>
      <c r="L32" s="184">
        <v>0</v>
      </c>
      <c r="M32" s="229">
        <f t="shared" si="10"/>
        <v>0</v>
      </c>
      <c r="N32" s="230">
        <f t="shared" si="1"/>
        <v>0</v>
      </c>
      <c r="O32" s="21">
        <v>1</v>
      </c>
      <c r="P32" s="184">
        <v>6</v>
      </c>
      <c r="Q32" s="227">
        <f t="shared" si="11"/>
        <v>1.0960105217010084E-4</v>
      </c>
      <c r="R32" s="230">
        <f t="shared" si="2"/>
        <v>6.5760631302060502E-4</v>
      </c>
      <c r="S32" s="21">
        <v>0</v>
      </c>
      <c r="T32" s="184">
        <v>0</v>
      </c>
      <c r="U32" s="229">
        <f t="shared" si="12"/>
        <v>0</v>
      </c>
      <c r="V32" s="230">
        <f t="shared" si="3"/>
        <v>0</v>
      </c>
      <c r="W32" s="21">
        <v>0</v>
      </c>
      <c r="X32" s="184">
        <v>0</v>
      </c>
      <c r="Y32" s="229">
        <f t="shared" si="13"/>
        <v>0</v>
      </c>
      <c r="Z32" s="230">
        <f t="shared" si="4"/>
        <v>0</v>
      </c>
      <c r="AA32" s="21">
        <v>0</v>
      </c>
      <c r="AB32" s="22">
        <v>0</v>
      </c>
      <c r="AC32" s="188">
        <f t="shared" si="14"/>
        <v>0</v>
      </c>
      <c r="AD32" s="191">
        <f t="shared" si="5"/>
        <v>0</v>
      </c>
      <c r="AE32" s="21">
        <v>0</v>
      </c>
      <c r="AF32" s="22">
        <v>0</v>
      </c>
      <c r="AG32" s="188">
        <f t="shared" si="15"/>
        <v>0</v>
      </c>
      <c r="AH32" s="191">
        <f t="shared" si="6"/>
        <v>0</v>
      </c>
    </row>
    <row r="33" spans="1:34" x14ac:dyDescent="0.3">
      <c r="A33">
        <v>24</v>
      </c>
      <c r="B33" s="5" t="s">
        <v>15</v>
      </c>
      <c r="C33" s="180">
        <v>75</v>
      </c>
      <c r="D33" s="184">
        <v>117</v>
      </c>
      <c r="E33" s="188">
        <f t="shared" si="7"/>
        <v>4.335260115606936E-3</v>
      </c>
      <c r="F33" s="190">
        <f t="shared" si="8"/>
        <v>6.7630057803468209E-3</v>
      </c>
      <c r="G33" s="180">
        <v>15</v>
      </c>
      <c r="H33" s="184">
        <v>25</v>
      </c>
      <c r="I33" s="229">
        <f t="shared" si="9"/>
        <v>3.7641154328732747E-3</v>
      </c>
      <c r="J33" s="230">
        <f t="shared" si="0"/>
        <v>6.2735257214554582E-3</v>
      </c>
      <c r="K33" s="21">
        <v>4</v>
      </c>
      <c r="L33" s="184">
        <v>6</v>
      </c>
      <c r="M33" s="229">
        <f t="shared" si="10"/>
        <v>3.2653061224489797E-3</v>
      </c>
      <c r="N33" s="230">
        <f t="shared" si="1"/>
        <v>4.8979591836734691E-3</v>
      </c>
      <c r="O33" s="21">
        <v>47</v>
      </c>
      <c r="P33" s="184">
        <v>74</v>
      </c>
      <c r="Q33" s="227">
        <f t="shared" si="11"/>
        <v>5.1512494519947395E-3</v>
      </c>
      <c r="R33" s="230">
        <f t="shared" si="2"/>
        <v>8.110477860587462E-3</v>
      </c>
      <c r="S33" s="21">
        <v>8</v>
      </c>
      <c r="T33" s="184">
        <v>9</v>
      </c>
      <c r="U33" s="229">
        <f t="shared" si="12"/>
        <v>3.766478342749529E-3</v>
      </c>
      <c r="V33" s="230">
        <f t="shared" si="3"/>
        <v>4.2372881355932203E-3</v>
      </c>
      <c r="W33" s="21">
        <v>0</v>
      </c>
      <c r="X33" s="184">
        <v>0</v>
      </c>
      <c r="Y33" s="229">
        <f t="shared" si="13"/>
        <v>0</v>
      </c>
      <c r="Z33" s="230">
        <f t="shared" si="4"/>
        <v>0</v>
      </c>
      <c r="AA33" s="180">
        <v>1</v>
      </c>
      <c r="AB33" s="204">
        <v>0</v>
      </c>
      <c r="AC33" s="188">
        <f t="shared" si="14"/>
        <v>7.6923076923076927E-2</v>
      </c>
      <c r="AD33" s="191">
        <f t="shared" si="5"/>
        <v>0</v>
      </c>
      <c r="AE33" s="180">
        <v>0</v>
      </c>
      <c r="AF33" s="204">
        <v>3</v>
      </c>
      <c r="AG33" s="188">
        <f t="shared" si="15"/>
        <v>0</v>
      </c>
      <c r="AH33" s="191">
        <f t="shared" si="6"/>
        <v>4.2857142857142858E-2</v>
      </c>
    </row>
    <row r="34" spans="1:34" x14ac:dyDescent="0.3">
      <c r="A34">
        <v>25</v>
      </c>
      <c r="B34" s="5" t="s">
        <v>16</v>
      </c>
      <c r="C34" s="180">
        <v>16</v>
      </c>
      <c r="D34" s="184">
        <v>16</v>
      </c>
      <c r="E34" s="188">
        <f t="shared" si="7"/>
        <v>9.2485549132947974E-4</v>
      </c>
      <c r="F34" s="190">
        <f t="shared" si="8"/>
        <v>9.2485549132947974E-4</v>
      </c>
      <c r="G34" s="180">
        <v>3</v>
      </c>
      <c r="H34" s="184">
        <v>3</v>
      </c>
      <c r="I34" s="229">
        <f t="shared" si="9"/>
        <v>7.5282308657465501E-4</v>
      </c>
      <c r="J34" s="230">
        <f t="shared" si="0"/>
        <v>7.5282308657465501E-4</v>
      </c>
      <c r="K34" s="21">
        <v>7</v>
      </c>
      <c r="L34" s="184">
        <v>1</v>
      </c>
      <c r="M34" s="229">
        <f t="shared" si="10"/>
        <v>5.7142857142857143E-3</v>
      </c>
      <c r="N34" s="230">
        <f t="shared" si="1"/>
        <v>8.1632653061224493E-4</v>
      </c>
      <c r="O34" s="21">
        <v>6</v>
      </c>
      <c r="P34" s="184">
        <v>12</v>
      </c>
      <c r="Q34" s="227">
        <f t="shared" si="11"/>
        <v>6.5760631302060502E-4</v>
      </c>
      <c r="R34" s="230">
        <f t="shared" si="2"/>
        <v>1.31521262604121E-3</v>
      </c>
      <c r="S34" s="21">
        <v>0</v>
      </c>
      <c r="T34" s="184">
        <v>0</v>
      </c>
      <c r="U34" s="229">
        <f t="shared" si="12"/>
        <v>0</v>
      </c>
      <c r="V34" s="230">
        <f t="shared" si="3"/>
        <v>0</v>
      </c>
      <c r="W34" s="21">
        <v>0</v>
      </c>
      <c r="X34" s="184">
        <v>0</v>
      </c>
      <c r="Y34" s="229">
        <f t="shared" si="13"/>
        <v>0</v>
      </c>
      <c r="Z34" s="230">
        <f t="shared" si="4"/>
        <v>0</v>
      </c>
      <c r="AA34" s="21">
        <v>0</v>
      </c>
      <c r="AB34" s="22">
        <v>0</v>
      </c>
      <c r="AC34" s="188">
        <f t="shared" si="14"/>
        <v>0</v>
      </c>
      <c r="AD34" s="191">
        <f t="shared" si="5"/>
        <v>0</v>
      </c>
      <c r="AE34" s="21">
        <v>0</v>
      </c>
      <c r="AF34" s="22">
        <v>0</v>
      </c>
      <c r="AG34" s="188">
        <f t="shared" si="15"/>
        <v>0</v>
      </c>
      <c r="AH34" s="191">
        <f t="shared" si="6"/>
        <v>0</v>
      </c>
    </row>
    <row r="35" spans="1:34" x14ac:dyDescent="0.3">
      <c r="A35">
        <v>26</v>
      </c>
      <c r="B35" s="5" t="s">
        <v>17</v>
      </c>
      <c r="C35" s="180">
        <v>12</v>
      </c>
      <c r="D35" s="184">
        <v>13</v>
      </c>
      <c r="E35" s="188">
        <f t="shared" si="7"/>
        <v>6.9364161849710981E-4</v>
      </c>
      <c r="F35" s="190">
        <f t="shared" si="8"/>
        <v>7.5144508670520226E-4</v>
      </c>
      <c r="G35" s="180">
        <v>7</v>
      </c>
      <c r="H35" s="184">
        <v>6</v>
      </c>
      <c r="I35" s="229">
        <f t="shared" si="9"/>
        <v>1.7565872020075283E-3</v>
      </c>
      <c r="J35" s="230">
        <f t="shared" si="0"/>
        <v>1.50564617314931E-3</v>
      </c>
      <c r="K35" s="21">
        <v>0</v>
      </c>
      <c r="L35" s="184">
        <v>3</v>
      </c>
      <c r="M35" s="229">
        <f t="shared" si="10"/>
        <v>0</v>
      </c>
      <c r="N35" s="230">
        <f t="shared" si="1"/>
        <v>2.4489795918367346E-3</v>
      </c>
      <c r="O35" s="21">
        <v>4</v>
      </c>
      <c r="P35" s="184">
        <v>4</v>
      </c>
      <c r="Q35" s="227">
        <f t="shared" si="11"/>
        <v>4.3840420868040335E-4</v>
      </c>
      <c r="R35" s="230">
        <f t="shared" si="2"/>
        <v>4.3840420868040335E-4</v>
      </c>
      <c r="S35" s="21">
        <v>1</v>
      </c>
      <c r="T35" s="184">
        <v>0</v>
      </c>
      <c r="U35" s="229">
        <f t="shared" si="12"/>
        <v>4.7080979284369113E-4</v>
      </c>
      <c r="V35" s="230">
        <f t="shared" si="3"/>
        <v>0</v>
      </c>
      <c r="W35" s="21">
        <v>0</v>
      </c>
      <c r="X35" s="184">
        <v>0</v>
      </c>
      <c r="Y35" s="229">
        <f t="shared" si="13"/>
        <v>0</v>
      </c>
      <c r="Z35" s="230">
        <f t="shared" si="4"/>
        <v>0</v>
      </c>
      <c r="AA35" s="21">
        <v>0</v>
      </c>
      <c r="AB35" s="22">
        <v>0</v>
      </c>
      <c r="AC35" s="188">
        <f t="shared" si="14"/>
        <v>0</v>
      </c>
      <c r="AD35" s="191">
        <f t="shared" si="5"/>
        <v>0</v>
      </c>
      <c r="AE35" s="21">
        <v>0</v>
      </c>
      <c r="AF35" s="22">
        <v>0</v>
      </c>
      <c r="AG35" s="188">
        <f t="shared" si="15"/>
        <v>0</v>
      </c>
      <c r="AH35" s="191">
        <f t="shared" si="6"/>
        <v>0</v>
      </c>
    </row>
    <row r="36" spans="1:34" x14ac:dyDescent="0.3">
      <c r="A36">
        <v>27</v>
      </c>
      <c r="B36" s="5" t="s">
        <v>18</v>
      </c>
      <c r="C36" s="180">
        <v>4</v>
      </c>
      <c r="D36" s="184">
        <v>3</v>
      </c>
      <c r="E36" s="188">
        <f t="shared" si="7"/>
        <v>2.3121387283236994E-4</v>
      </c>
      <c r="F36" s="190">
        <f t="shared" si="8"/>
        <v>1.7341040462427745E-4</v>
      </c>
      <c r="G36" s="180">
        <v>0</v>
      </c>
      <c r="H36" s="184">
        <v>1</v>
      </c>
      <c r="I36" s="229">
        <f t="shared" si="9"/>
        <v>0</v>
      </c>
      <c r="J36" s="230">
        <f t="shared" si="0"/>
        <v>2.509410288582183E-4</v>
      </c>
      <c r="K36" s="21">
        <v>0</v>
      </c>
      <c r="L36" s="184">
        <v>2</v>
      </c>
      <c r="M36" s="229">
        <f t="shared" si="10"/>
        <v>0</v>
      </c>
      <c r="N36" s="230">
        <f t="shared" si="1"/>
        <v>1.6326530612244899E-3</v>
      </c>
      <c r="O36" s="21">
        <v>0</v>
      </c>
      <c r="P36" s="184">
        <v>0</v>
      </c>
      <c r="Q36" s="227">
        <f t="shared" si="11"/>
        <v>0</v>
      </c>
      <c r="R36" s="230">
        <f t="shared" si="2"/>
        <v>0</v>
      </c>
      <c r="S36" s="21">
        <v>4</v>
      </c>
      <c r="T36" s="184">
        <v>0</v>
      </c>
      <c r="U36" s="229">
        <f t="shared" si="12"/>
        <v>1.8832391713747645E-3</v>
      </c>
      <c r="V36" s="230">
        <f t="shared" si="3"/>
        <v>0</v>
      </c>
      <c r="W36" s="21">
        <v>0</v>
      </c>
      <c r="X36" s="184">
        <v>0</v>
      </c>
      <c r="Y36" s="229">
        <f t="shared" si="13"/>
        <v>0</v>
      </c>
      <c r="Z36" s="230">
        <f t="shared" si="4"/>
        <v>0</v>
      </c>
      <c r="AA36" s="21">
        <v>0</v>
      </c>
      <c r="AB36" s="22">
        <v>0</v>
      </c>
      <c r="AC36" s="188">
        <f t="shared" si="14"/>
        <v>0</v>
      </c>
      <c r="AD36" s="191">
        <f t="shared" si="5"/>
        <v>0</v>
      </c>
      <c r="AE36" s="21">
        <v>0</v>
      </c>
      <c r="AF36" s="22">
        <v>0</v>
      </c>
      <c r="AG36" s="188">
        <f t="shared" si="15"/>
        <v>0</v>
      </c>
      <c r="AH36" s="191">
        <f t="shared" si="6"/>
        <v>0</v>
      </c>
    </row>
    <row r="37" spans="1:34" x14ac:dyDescent="0.3">
      <c r="A37">
        <v>28</v>
      </c>
      <c r="B37" s="5" t="s">
        <v>19</v>
      </c>
      <c r="C37" s="180">
        <v>10</v>
      </c>
      <c r="D37" s="184">
        <v>5</v>
      </c>
      <c r="E37" s="188">
        <f t="shared" si="7"/>
        <v>5.7803468208092489E-4</v>
      </c>
      <c r="F37" s="190">
        <f t="shared" si="8"/>
        <v>2.8901734104046245E-4</v>
      </c>
      <c r="G37" s="180">
        <v>6</v>
      </c>
      <c r="H37" s="184">
        <v>4</v>
      </c>
      <c r="I37" s="229">
        <f t="shared" si="9"/>
        <v>1.50564617314931E-3</v>
      </c>
      <c r="J37" s="230">
        <f t="shared" si="0"/>
        <v>1.0037641154328732E-3</v>
      </c>
      <c r="K37" s="21">
        <v>1</v>
      </c>
      <c r="L37" s="184">
        <v>0</v>
      </c>
      <c r="M37" s="229">
        <f t="shared" si="10"/>
        <v>8.1632653061224493E-4</v>
      </c>
      <c r="N37" s="230">
        <f t="shared" si="1"/>
        <v>0</v>
      </c>
      <c r="O37" s="21">
        <v>3</v>
      </c>
      <c r="P37" s="184">
        <v>1</v>
      </c>
      <c r="Q37" s="227">
        <f t="shared" si="11"/>
        <v>3.2880315651030251E-4</v>
      </c>
      <c r="R37" s="230">
        <f t="shared" si="2"/>
        <v>1.0960105217010084E-4</v>
      </c>
      <c r="S37" s="21">
        <v>0</v>
      </c>
      <c r="T37" s="184">
        <v>0</v>
      </c>
      <c r="U37" s="229">
        <f t="shared" si="12"/>
        <v>0</v>
      </c>
      <c r="V37" s="230">
        <f t="shared" si="3"/>
        <v>0</v>
      </c>
      <c r="W37" s="21">
        <v>0</v>
      </c>
      <c r="X37" s="184">
        <v>0</v>
      </c>
      <c r="Y37" s="229">
        <f t="shared" si="13"/>
        <v>0</v>
      </c>
      <c r="Z37" s="230">
        <f t="shared" si="4"/>
        <v>0</v>
      </c>
      <c r="AA37" s="21">
        <v>0</v>
      </c>
      <c r="AB37" s="22">
        <v>0</v>
      </c>
      <c r="AC37" s="188">
        <f t="shared" si="14"/>
        <v>0</v>
      </c>
      <c r="AD37" s="191">
        <f t="shared" si="5"/>
        <v>0</v>
      </c>
      <c r="AE37" s="21">
        <v>0</v>
      </c>
      <c r="AF37" s="22">
        <v>0</v>
      </c>
      <c r="AG37" s="188">
        <f t="shared" si="15"/>
        <v>0</v>
      </c>
      <c r="AH37" s="191">
        <f t="shared" si="6"/>
        <v>0</v>
      </c>
    </row>
    <row r="38" spans="1:34" x14ac:dyDescent="0.3">
      <c r="A38">
        <v>29</v>
      </c>
      <c r="B38" s="5" t="s">
        <v>309</v>
      </c>
      <c r="C38" s="180">
        <v>78</v>
      </c>
      <c r="D38" s="184">
        <v>109</v>
      </c>
      <c r="E38" s="188">
        <f t="shared" si="7"/>
        <v>4.5086705202312142E-3</v>
      </c>
      <c r="F38" s="190">
        <f t="shared" si="8"/>
        <v>6.3005780346820812E-3</v>
      </c>
      <c r="G38" s="222">
        <v>30</v>
      </c>
      <c r="H38" s="225">
        <v>23</v>
      </c>
      <c r="I38" s="229">
        <f t="shared" si="9"/>
        <v>7.5282308657465494E-3</v>
      </c>
      <c r="J38" s="230">
        <f t="shared" si="0"/>
        <v>5.7716436637390211E-3</v>
      </c>
      <c r="K38" s="21">
        <v>12</v>
      </c>
      <c r="L38" s="184">
        <v>10</v>
      </c>
      <c r="M38" s="229">
        <f t="shared" si="10"/>
        <v>9.7959183673469383E-3</v>
      </c>
      <c r="N38" s="230">
        <f t="shared" si="1"/>
        <v>8.1632653061224497E-3</v>
      </c>
      <c r="O38" s="233">
        <v>33</v>
      </c>
      <c r="P38" s="225">
        <v>69</v>
      </c>
      <c r="Q38" s="227">
        <f t="shared" si="11"/>
        <v>3.6168347216133274E-3</v>
      </c>
      <c r="R38" s="230">
        <f t="shared" si="2"/>
        <v>7.5624725997369578E-3</v>
      </c>
      <c r="S38" s="21">
        <v>3</v>
      </c>
      <c r="T38" s="184">
        <v>5</v>
      </c>
      <c r="U38" s="229">
        <f t="shared" si="12"/>
        <v>1.4124293785310734E-3</v>
      </c>
      <c r="V38" s="230">
        <f t="shared" si="3"/>
        <v>2.3540489642184556E-3</v>
      </c>
      <c r="W38" s="21">
        <v>1</v>
      </c>
      <c r="X38" s="184">
        <v>1</v>
      </c>
      <c r="Y38" s="229">
        <f t="shared" si="13"/>
        <v>8.8573959255978745E-4</v>
      </c>
      <c r="Z38" s="230">
        <f t="shared" si="4"/>
        <v>8.8573959255978745E-4</v>
      </c>
      <c r="AA38" s="21">
        <v>0</v>
      </c>
      <c r="AB38" s="22">
        <v>1</v>
      </c>
      <c r="AC38" s="188">
        <f t="shared" si="14"/>
        <v>0</v>
      </c>
      <c r="AD38" s="191">
        <f t="shared" si="5"/>
        <v>7.6923076923076927E-2</v>
      </c>
      <c r="AE38" s="21">
        <v>0</v>
      </c>
      <c r="AF38" s="22">
        <v>0</v>
      </c>
      <c r="AG38" s="188">
        <f t="shared" si="15"/>
        <v>0</v>
      </c>
      <c r="AH38" s="191">
        <f t="shared" si="6"/>
        <v>0</v>
      </c>
    </row>
    <row r="39" spans="1:34" x14ac:dyDescent="0.3">
      <c r="A39">
        <v>30</v>
      </c>
      <c r="B39" s="5" t="s">
        <v>310</v>
      </c>
      <c r="C39" s="180">
        <v>1</v>
      </c>
      <c r="D39" s="184">
        <v>4</v>
      </c>
      <c r="E39" s="188">
        <f t="shared" si="7"/>
        <v>5.7803468208092484E-5</v>
      </c>
      <c r="F39" s="190">
        <f t="shared" si="8"/>
        <v>2.3121387283236994E-4</v>
      </c>
      <c r="G39" s="180">
        <v>1</v>
      </c>
      <c r="H39" s="184">
        <v>4</v>
      </c>
      <c r="I39" s="229">
        <f t="shared" si="9"/>
        <v>2.509410288582183E-4</v>
      </c>
      <c r="J39" s="230">
        <f t="shared" si="0"/>
        <v>1.0037641154328732E-3</v>
      </c>
      <c r="K39" s="21">
        <v>0</v>
      </c>
      <c r="L39" s="184">
        <v>0</v>
      </c>
      <c r="M39" s="229">
        <f t="shared" si="10"/>
        <v>0</v>
      </c>
      <c r="N39" s="230">
        <f t="shared" si="1"/>
        <v>0</v>
      </c>
      <c r="O39" s="21">
        <v>0</v>
      </c>
      <c r="P39" s="184">
        <v>0</v>
      </c>
      <c r="Q39" s="227">
        <f t="shared" si="11"/>
        <v>0</v>
      </c>
      <c r="R39" s="230">
        <f t="shared" si="2"/>
        <v>0</v>
      </c>
      <c r="S39" s="21">
        <v>0</v>
      </c>
      <c r="T39" s="184">
        <v>0</v>
      </c>
      <c r="U39" s="229">
        <f t="shared" si="12"/>
        <v>0</v>
      </c>
      <c r="V39" s="230">
        <f t="shared" si="3"/>
        <v>0</v>
      </c>
      <c r="W39" s="21">
        <v>0</v>
      </c>
      <c r="X39" s="184">
        <v>0</v>
      </c>
      <c r="Y39" s="229">
        <f t="shared" si="13"/>
        <v>0</v>
      </c>
      <c r="Z39" s="230">
        <f t="shared" si="4"/>
        <v>0</v>
      </c>
      <c r="AA39" s="21">
        <v>0</v>
      </c>
      <c r="AB39" s="22">
        <v>0</v>
      </c>
      <c r="AC39" s="188">
        <f t="shared" si="14"/>
        <v>0</v>
      </c>
      <c r="AD39" s="191">
        <f t="shared" si="5"/>
        <v>0</v>
      </c>
      <c r="AE39" s="21">
        <v>0</v>
      </c>
      <c r="AF39" s="22">
        <v>0</v>
      </c>
      <c r="AG39" s="188">
        <f t="shared" si="15"/>
        <v>0</v>
      </c>
      <c r="AH39" s="191">
        <f t="shared" si="6"/>
        <v>0</v>
      </c>
    </row>
    <row r="40" spans="1:34" x14ac:dyDescent="0.3">
      <c r="A40">
        <v>31</v>
      </c>
      <c r="B40" s="5" t="s">
        <v>20</v>
      </c>
      <c r="C40" s="180">
        <v>60</v>
      </c>
      <c r="D40" s="184">
        <v>17</v>
      </c>
      <c r="E40" s="188">
        <f t="shared" si="7"/>
        <v>3.4682080924855491E-3</v>
      </c>
      <c r="F40" s="190">
        <f t="shared" si="8"/>
        <v>9.826589595375722E-4</v>
      </c>
      <c r="G40" s="222">
        <v>9</v>
      </c>
      <c r="H40" s="225">
        <v>8</v>
      </c>
      <c r="I40" s="229">
        <f t="shared" si="9"/>
        <v>2.2584692597239649E-3</v>
      </c>
      <c r="J40" s="230">
        <f t="shared" si="0"/>
        <v>2.0075282308657464E-3</v>
      </c>
      <c r="K40" s="21">
        <v>3</v>
      </c>
      <c r="L40" s="184">
        <v>3</v>
      </c>
      <c r="M40" s="229">
        <f t="shared" si="10"/>
        <v>2.4489795918367346E-3</v>
      </c>
      <c r="N40" s="230">
        <f t="shared" si="1"/>
        <v>2.4489795918367346E-3</v>
      </c>
      <c r="O40" s="233">
        <v>12</v>
      </c>
      <c r="P40" s="225">
        <v>2</v>
      </c>
      <c r="Q40" s="227">
        <f t="shared" si="11"/>
        <v>1.31521262604121E-3</v>
      </c>
      <c r="R40" s="230">
        <f t="shared" si="2"/>
        <v>2.1920210434020167E-4</v>
      </c>
      <c r="S40" s="21">
        <v>24</v>
      </c>
      <c r="T40" s="184">
        <v>0</v>
      </c>
      <c r="U40" s="229">
        <f t="shared" si="12"/>
        <v>1.1299435028248588E-2</v>
      </c>
      <c r="V40" s="230">
        <f t="shared" si="3"/>
        <v>0</v>
      </c>
      <c r="W40" s="21">
        <v>16</v>
      </c>
      <c r="X40" s="184">
        <v>4</v>
      </c>
      <c r="Y40" s="229">
        <f t="shared" si="13"/>
        <v>1.4171833480956599E-2</v>
      </c>
      <c r="Z40" s="230">
        <f t="shared" si="4"/>
        <v>3.5429583702391498E-3</v>
      </c>
      <c r="AA40" s="21">
        <v>0</v>
      </c>
      <c r="AB40" s="22">
        <v>0</v>
      </c>
      <c r="AC40" s="188">
        <f t="shared" si="14"/>
        <v>0</v>
      </c>
      <c r="AD40" s="191">
        <f t="shared" si="5"/>
        <v>0</v>
      </c>
      <c r="AE40" s="21">
        <v>0</v>
      </c>
      <c r="AF40" s="22">
        <v>0</v>
      </c>
      <c r="AG40" s="188">
        <f t="shared" si="15"/>
        <v>0</v>
      </c>
      <c r="AH40" s="191">
        <f t="shared" si="6"/>
        <v>0</v>
      </c>
    </row>
    <row r="41" spans="1:34" x14ac:dyDescent="0.3">
      <c r="A41">
        <v>32</v>
      </c>
      <c r="B41" s="5" t="s">
        <v>311</v>
      </c>
      <c r="C41" s="180">
        <v>1</v>
      </c>
      <c r="D41" s="184">
        <v>7</v>
      </c>
      <c r="E41" s="188">
        <f t="shared" si="7"/>
        <v>5.7803468208092484E-5</v>
      </c>
      <c r="F41" s="190">
        <f t="shared" si="8"/>
        <v>4.0462427745664741E-4</v>
      </c>
      <c r="G41" s="180">
        <v>0</v>
      </c>
      <c r="H41" s="184">
        <v>2</v>
      </c>
      <c r="I41" s="229">
        <f t="shared" si="9"/>
        <v>0</v>
      </c>
      <c r="J41" s="230">
        <f t="shared" si="0"/>
        <v>5.018820577164366E-4</v>
      </c>
      <c r="K41" s="21">
        <v>0</v>
      </c>
      <c r="L41" s="184">
        <v>0</v>
      </c>
      <c r="M41" s="229">
        <f t="shared" si="10"/>
        <v>0</v>
      </c>
      <c r="N41" s="230">
        <f t="shared" si="1"/>
        <v>0</v>
      </c>
      <c r="O41" s="233">
        <v>1</v>
      </c>
      <c r="P41" s="225">
        <v>1</v>
      </c>
      <c r="Q41" s="227">
        <f t="shared" si="11"/>
        <v>1.0960105217010084E-4</v>
      </c>
      <c r="R41" s="230">
        <f t="shared" si="2"/>
        <v>1.0960105217010084E-4</v>
      </c>
      <c r="S41" s="233">
        <v>0</v>
      </c>
      <c r="T41" s="225">
        <v>4</v>
      </c>
      <c r="U41" s="229">
        <f t="shared" si="12"/>
        <v>0</v>
      </c>
      <c r="V41" s="230">
        <f t="shared" si="3"/>
        <v>1.8832391713747645E-3</v>
      </c>
      <c r="W41" s="21">
        <v>0</v>
      </c>
      <c r="X41" s="184">
        <v>0</v>
      </c>
      <c r="Y41" s="229">
        <f t="shared" si="13"/>
        <v>0</v>
      </c>
      <c r="Z41" s="230">
        <f t="shared" si="4"/>
        <v>0</v>
      </c>
      <c r="AA41" s="21">
        <v>0</v>
      </c>
      <c r="AB41" s="22">
        <v>0</v>
      </c>
      <c r="AC41" s="188">
        <f t="shared" si="14"/>
        <v>0</v>
      </c>
      <c r="AD41" s="191">
        <f t="shared" si="5"/>
        <v>0</v>
      </c>
      <c r="AE41" s="21">
        <v>0</v>
      </c>
      <c r="AF41" s="22">
        <v>0</v>
      </c>
      <c r="AG41" s="188">
        <f t="shared" si="15"/>
        <v>0</v>
      </c>
      <c r="AH41" s="191">
        <f t="shared" si="6"/>
        <v>0</v>
      </c>
    </row>
    <row r="42" spans="1:34" x14ac:dyDescent="0.3">
      <c r="A42">
        <v>33</v>
      </c>
      <c r="B42" s="5" t="s">
        <v>21</v>
      </c>
      <c r="C42" s="180">
        <v>2</v>
      </c>
      <c r="D42" s="184">
        <v>2</v>
      </c>
      <c r="E42" s="188">
        <f t="shared" si="7"/>
        <v>1.1560693641618497E-4</v>
      </c>
      <c r="F42" s="190">
        <f t="shared" si="8"/>
        <v>1.1560693641618497E-4</v>
      </c>
      <c r="G42" s="180">
        <v>0</v>
      </c>
      <c r="H42" s="184">
        <v>0</v>
      </c>
      <c r="I42" s="229">
        <f t="shared" si="9"/>
        <v>0</v>
      </c>
      <c r="J42" s="230">
        <f t="shared" si="0"/>
        <v>0</v>
      </c>
      <c r="K42" s="21">
        <v>0</v>
      </c>
      <c r="L42" s="184">
        <v>0</v>
      </c>
      <c r="M42" s="229">
        <f t="shared" si="10"/>
        <v>0</v>
      </c>
      <c r="N42" s="230">
        <f t="shared" si="1"/>
        <v>0</v>
      </c>
      <c r="O42" s="21">
        <v>2</v>
      </c>
      <c r="P42" s="184">
        <v>2</v>
      </c>
      <c r="Q42" s="227">
        <f t="shared" si="11"/>
        <v>2.1920210434020167E-4</v>
      </c>
      <c r="R42" s="230">
        <f t="shared" si="2"/>
        <v>2.1920210434020167E-4</v>
      </c>
      <c r="S42" s="21">
        <v>0</v>
      </c>
      <c r="T42" s="184">
        <v>0</v>
      </c>
      <c r="U42" s="229">
        <f t="shared" si="12"/>
        <v>0</v>
      </c>
      <c r="V42" s="230">
        <f t="shared" si="3"/>
        <v>0</v>
      </c>
      <c r="W42" s="21">
        <v>0</v>
      </c>
      <c r="X42" s="184">
        <v>0</v>
      </c>
      <c r="Y42" s="229">
        <f t="shared" si="13"/>
        <v>0</v>
      </c>
      <c r="Z42" s="230">
        <f t="shared" si="4"/>
        <v>0</v>
      </c>
      <c r="AA42" s="180">
        <v>0</v>
      </c>
      <c r="AB42" s="204">
        <v>0</v>
      </c>
      <c r="AC42" s="188">
        <f t="shared" si="14"/>
        <v>0</v>
      </c>
      <c r="AD42" s="191">
        <f t="shared" si="5"/>
        <v>0</v>
      </c>
      <c r="AE42" s="180">
        <v>0</v>
      </c>
      <c r="AF42" s="204">
        <v>0</v>
      </c>
      <c r="AG42" s="188">
        <f t="shared" si="15"/>
        <v>0</v>
      </c>
      <c r="AH42" s="191">
        <f t="shared" si="6"/>
        <v>0</v>
      </c>
    </row>
    <row r="43" spans="1:34" x14ac:dyDescent="0.3">
      <c r="A43">
        <v>34</v>
      </c>
      <c r="B43" s="5" t="s">
        <v>22</v>
      </c>
      <c r="C43" s="180">
        <v>65</v>
      </c>
      <c r="D43" s="184">
        <v>94</v>
      </c>
      <c r="E43" s="188">
        <f t="shared" si="7"/>
        <v>3.7572254335260114E-3</v>
      </c>
      <c r="F43" s="190">
        <f t="shared" si="8"/>
        <v>5.4335260115606935E-3</v>
      </c>
      <c r="G43" s="180">
        <v>12</v>
      </c>
      <c r="H43" s="184">
        <v>17</v>
      </c>
      <c r="I43" s="229">
        <f t="shared" si="9"/>
        <v>3.01129234629862E-3</v>
      </c>
      <c r="J43" s="230">
        <f t="shared" si="0"/>
        <v>4.2659974905897118E-3</v>
      </c>
      <c r="K43" s="21">
        <v>11</v>
      </c>
      <c r="L43" s="184">
        <v>22</v>
      </c>
      <c r="M43" s="229">
        <f t="shared" si="10"/>
        <v>8.979591836734694E-3</v>
      </c>
      <c r="N43" s="230">
        <f t="shared" si="1"/>
        <v>1.7959183673469388E-2</v>
      </c>
      <c r="O43" s="21">
        <v>38</v>
      </c>
      <c r="P43" s="184">
        <v>48</v>
      </c>
      <c r="Q43" s="227">
        <f t="shared" si="11"/>
        <v>4.1648399824638317E-3</v>
      </c>
      <c r="R43" s="230">
        <f t="shared" si="2"/>
        <v>5.2608505041648402E-3</v>
      </c>
      <c r="S43" s="21">
        <v>4</v>
      </c>
      <c r="T43" s="184">
        <v>6</v>
      </c>
      <c r="U43" s="229">
        <f t="shared" si="12"/>
        <v>1.8832391713747645E-3</v>
      </c>
      <c r="V43" s="230">
        <f t="shared" si="3"/>
        <v>2.8248587570621469E-3</v>
      </c>
      <c r="W43" s="21">
        <v>1</v>
      </c>
      <c r="X43" s="184">
        <v>1</v>
      </c>
      <c r="Y43" s="229">
        <f t="shared" si="13"/>
        <v>8.8573959255978745E-4</v>
      </c>
      <c r="Z43" s="230">
        <f t="shared" si="4"/>
        <v>8.8573959255978745E-4</v>
      </c>
      <c r="AA43" s="21">
        <v>0</v>
      </c>
      <c r="AB43" s="204">
        <v>0</v>
      </c>
      <c r="AC43" s="188">
        <f t="shared" si="14"/>
        <v>0</v>
      </c>
      <c r="AD43" s="191">
        <f t="shared" si="5"/>
        <v>0</v>
      </c>
      <c r="AE43" s="21">
        <v>0</v>
      </c>
      <c r="AF43" s="204">
        <v>0</v>
      </c>
      <c r="AG43" s="188">
        <f t="shared" si="15"/>
        <v>0</v>
      </c>
      <c r="AH43" s="191">
        <f t="shared" si="6"/>
        <v>0</v>
      </c>
    </row>
    <row r="44" spans="1:34" x14ac:dyDescent="0.3">
      <c r="A44">
        <v>35</v>
      </c>
      <c r="B44" s="5" t="s">
        <v>23</v>
      </c>
      <c r="C44" s="180">
        <v>12</v>
      </c>
      <c r="D44" s="184">
        <v>10</v>
      </c>
      <c r="E44" s="188">
        <f t="shared" si="7"/>
        <v>6.9364161849710981E-4</v>
      </c>
      <c r="F44" s="190">
        <f t="shared" si="8"/>
        <v>5.7803468208092489E-4</v>
      </c>
      <c r="G44" s="180">
        <v>3</v>
      </c>
      <c r="H44" s="184">
        <v>0</v>
      </c>
      <c r="I44" s="229">
        <f t="shared" si="9"/>
        <v>7.5282308657465501E-4</v>
      </c>
      <c r="J44" s="230">
        <f t="shared" si="0"/>
        <v>0</v>
      </c>
      <c r="K44" s="21">
        <v>2</v>
      </c>
      <c r="L44" s="184">
        <v>6</v>
      </c>
      <c r="M44" s="229">
        <f t="shared" si="10"/>
        <v>1.6326530612244899E-3</v>
      </c>
      <c r="N44" s="230">
        <f t="shared" si="1"/>
        <v>4.8979591836734691E-3</v>
      </c>
      <c r="O44" s="21">
        <v>6</v>
      </c>
      <c r="P44" s="184">
        <v>4</v>
      </c>
      <c r="Q44" s="227">
        <f t="shared" si="11"/>
        <v>6.5760631302060502E-4</v>
      </c>
      <c r="R44" s="230">
        <f t="shared" si="2"/>
        <v>4.3840420868040335E-4</v>
      </c>
      <c r="S44" s="21">
        <v>1</v>
      </c>
      <c r="T44" s="184">
        <v>0</v>
      </c>
      <c r="U44" s="229">
        <f t="shared" si="12"/>
        <v>4.7080979284369113E-4</v>
      </c>
      <c r="V44" s="230">
        <f t="shared" si="3"/>
        <v>0</v>
      </c>
      <c r="W44" s="21">
        <v>0</v>
      </c>
      <c r="X44" s="184">
        <v>0</v>
      </c>
      <c r="Y44" s="229">
        <f t="shared" si="13"/>
        <v>0</v>
      </c>
      <c r="Z44" s="230">
        <f t="shared" si="4"/>
        <v>0</v>
      </c>
      <c r="AA44" s="21">
        <v>0</v>
      </c>
      <c r="AB44" s="204">
        <v>0</v>
      </c>
      <c r="AC44" s="188">
        <f t="shared" si="14"/>
        <v>0</v>
      </c>
      <c r="AD44" s="191">
        <f t="shared" si="5"/>
        <v>0</v>
      </c>
      <c r="AE44" s="21">
        <v>0</v>
      </c>
      <c r="AF44" s="204">
        <v>0</v>
      </c>
      <c r="AG44" s="188">
        <f t="shared" si="15"/>
        <v>0</v>
      </c>
      <c r="AH44" s="191">
        <f t="shared" si="6"/>
        <v>0</v>
      </c>
    </row>
    <row r="45" spans="1:34" x14ac:dyDescent="0.3">
      <c r="A45">
        <v>36</v>
      </c>
      <c r="B45" s="5" t="s">
        <v>24</v>
      </c>
      <c r="C45" s="180">
        <v>177</v>
      </c>
      <c r="D45" s="184">
        <v>191</v>
      </c>
      <c r="E45" s="188">
        <f t="shared" si="7"/>
        <v>1.023121387283237E-2</v>
      </c>
      <c r="F45" s="190">
        <f t="shared" si="8"/>
        <v>1.1040462427745664E-2</v>
      </c>
      <c r="G45" s="180">
        <v>59</v>
      </c>
      <c r="H45" s="184">
        <v>52</v>
      </c>
      <c r="I45" s="229">
        <f t="shared" si="9"/>
        <v>1.4805520702634882E-2</v>
      </c>
      <c r="J45" s="230">
        <f t="shared" si="0"/>
        <v>1.3048933500627352E-2</v>
      </c>
      <c r="K45" s="21">
        <v>30</v>
      </c>
      <c r="L45" s="184">
        <v>43</v>
      </c>
      <c r="M45" s="229">
        <f t="shared" si="10"/>
        <v>2.4489795918367346E-2</v>
      </c>
      <c r="N45" s="230">
        <f t="shared" si="1"/>
        <v>3.5102040816326528E-2</v>
      </c>
      <c r="O45" s="21">
        <v>63</v>
      </c>
      <c r="P45" s="184">
        <v>87</v>
      </c>
      <c r="Q45" s="227">
        <f t="shared" si="11"/>
        <v>6.9048662867163529E-3</v>
      </c>
      <c r="R45" s="230">
        <f t="shared" si="2"/>
        <v>9.5352915387987725E-3</v>
      </c>
      <c r="S45" s="21">
        <v>20</v>
      </c>
      <c r="T45" s="184">
        <v>2</v>
      </c>
      <c r="U45" s="229">
        <f t="shared" si="12"/>
        <v>9.4161958568738224E-3</v>
      </c>
      <c r="V45" s="230">
        <f t="shared" si="3"/>
        <v>9.4161958568738226E-4</v>
      </c>
      <c r="W45" s="21">
        <v>12</v>
      </c>
      <c r="X45" s="184">
        <v>7</v>
      </c>
      <c r="Y45" s="229">
        <f t="shared" si="13"/>
        <v>1.0628875110717449E-2</v>
      </c>
      <c r="Z45" s="230">
        <f t="shared" si="4"/>
        <v>6.2001771479185119E-3</v>
      </c>
      <c r="AA45" s="21">
        <v>0</v>
      </c>
      <c r="AB45" s="204">
        <v>0</v>
      </c>
      <c r="AC45" s="188">
        <f t="shared" si="14"/>
        <v>0</v>
      </c>
      <c r="AD45" s="191">
        <f t="shared" si="5"/>
        <v>0</v>
      </c>
      <c r="AE45" s="21">
        <v>0</v>
      </c>
      <c r="AF45" s="204">
        <v>0</v>
      </c>
      <c r="AG45" s="188">
        <f t="shared" si="15"/>
        <v>0</v>
      </c>
      <c r="AH45" s="191">
        <f t="shared" si="6"/>
        <v>0</v>
      </c>
    </row>
    <row r="46" spans="1:34" x14ac:dyDescent="0.3">
      <c r="A46">
        <v>37</v>
      </c>
      <c r="B46" s="5" t="s">
        <v>25</v>
      </c>
      <c r="C46" s="180">
        <v>0</v>
      </c>
      <c r="D46" s="184">
        <v>2</v>
      </c>
      <c r="E46" s="188">
        <f t="shared" si="7"/>
        <v>0</v>
      </c>
      <c r="F46" s="190">
        <f t="shared" si="8"/>
        <v>1.1560693641618497E-4</v>
      </c>
      <c r="G46" s="180">
        <v>0</v>
      </c>
      <c r="H46" s="184">
        <v>0</v>
      </c>
      <c r="I46" s="229">
        <f t="shared" si="9"/>
        <v>0</v>
      </c>
      <c r="J46" s="230">
        <f t="shared" si="0"/>
        <v>0</v>
      </c>
      <c r="K46" s="21">
        <v>0</v>
      </c>
      <c r="L46" s="184">
        <v>0</v>
      </c>
      <c r="M46" s="229">
        <f t="shared" si="10"/>
        <v>0</v>
      </c>
      <c r="N46" s="230">
        <f t="shared" si="1"/>
        <v>0</v>
      </c>
      <c r="O46" s="21">
        <v>0</v>
      </c>
      <c r="P46" s="184">
        <v>1</v>
      </c>
      <c r="Q46" s="227">
        <f t="shared" si="11"/>
        <v>0</v>
      </c>
      <c r="R46" s="230">
        <f t="shared" si="2"/>
        <v>1.0960105217010084E-4</v>
      </c>
      <c r="S46" s="21">
        <v>0</v>
      </c>
      <c r="T46" s="184">
        <v>0</v>
      </c>
      <c r="U46" s="229">
        <f t="shared" si="12"/>
        <v>0</v>
      </c>
      <c r="V46" s="230">
        <f t="shared" si="3"/>
        <v>0</v>
      </c>
      <c r="W46" s="21">
        <v>1</v>
      </c>
      <c r="X46" s="184">
        <v>1</v>
      </c>
      <c r="Y46" s="229">
        <f t="shared" si="13"/>
        <v>8.8573959255978745E-4</v>
      </c>
      <c r="Z46" s="230">
        <f t="shared" si="4"/>
        <v>8.8573959255978745E-4</v>
      </c>
      <c r="AA46" s="21">
        <v>0</v>
      </c>
      <c r="AB46" s="204">
        <v>0</v>
      </c>
      <c r="AC46" s="188">
        <f t="shared" si="14"/>
        <v>0</v>
      </c>
      <c r="AD46" s="191">
        <f t="shared" si="5"/>
        <v>0</v>
      </c>
      <c r="AE46" s="21">
        <v>0</v>
      </c>
      <c r="AF46" s="204">
        <v>0</v>
      </c>
      <c r="AG46" s="188">
        <f t="shared" si="15"/>
        <v>0</v>
      </c>
      <c r="AH46" s="191">
        <f t="shared" si="6"/>
        <v>0</v>
      </c>
    </row>
    <row r="47" spans="1:34" x14ac:dyDescent="0.3">
      <c r="A47">
        <v>38</v>
      </c>
      <c r="B47" s="5" t="s">
        <v>26</v>
      </c>
      <c r="C47" s="180">
        <v>64</v>
      </c>
      <c r="D47" s="184">
        <v>67</v>
      </c>
      <c r="E47" s="188">
        <f t="shared" si="7"/>
        <v>3.699421965317919E-3</v>
      </c>
      <c r="F47" s="190">
        <f t="shared" si="8"/>
        <v>3.8728323699421963E-3</v>
      </c>
      <c r="G47" s="180">
        <v>20</v>
      </c>
      <c r="H47" s="184">
        <v>16</v>
      </c>
      <c r="I47" s="229">
        <f t="shared" si="9"/>
        <v>5.018820577164366E-3</v>
      </c>
      <c r="J47" s="230">
        <f t="shared" si="0"/>
        <v>4.0150564617314928E-3</v>
      </c>
      <c r="K47" s="21">
        <v>5</v>
      </c>
      <c r="L47" s="184">
        <v>5</v>
      </c>
      <c r="M47" s="229">
        <f t="shared" si="10"/>
        <v>4.0816326530612249E-3</v>
      </c>
      <c r="N47" s="230">
        <f t="shared" si="1"/>
        <v>4.0816326530612249E-3</v>
      </c>
      <c r="O47" s="21">
        <v>24</v>
      </c>
      <c r="P47" s="184">
        <v>41</v>
      </c>
      <c r="Q47" s="227">
        <f t="shared" si="11"/>
        <v>2.6304252520824201E-3</v>
      </c>
      <c r="R47" s="230">
        <f t="shared" si="2"/>
        <v>4.4936431389741346E-3</v>
      </c>
      <c r="S47" s="21">
        <v>14</v>
      </c>
      <c r="T47" s="184">
        <v>5</v>
      </c>
      <c r="U47" s="229">
        <f t="shared" si="12"/>
        <v>6.5913370998116763E-3</v>
      </c>
      <c r="V47" s="230">
        <f t="shared" si="3"/>
        <v>2.3540489642184556E-3</v>
      </c>
      <c r="W47" s="21">
        <v>1</v>
      </c>
      <c r="X47" s="184">
        <v>0</v>
      </c>
      <c r="Y47" s="229">
        <f t="shared" si="13"/>
        <v>8.8573959255978745E-4</v>
      </c>
      <c r="Z47" s="230">
        <f t="shared" si="4"/>
        <v>0</v>
      </c>
      <c r="AA47" s="21">
        <v>1</v>
      </c>
      <c r="AB47" s="204">
        <v>0</v>
      </c>
      <c r="AC47" s="188">
        <f t="shared" si="14"/>
        <v>7.6923076923076927E-2</v>
      </c>
      <c r="AD47" s="191">
        <f t="shared" si="5"/>
        <v>0</v>
      </c>
      <c r="AE47" s="21">
        <v>0</v>
      </c>
      <c r="AF47" s="204">
        <v>0</v>
      </c>
      <c r="AG47" s="188">
        <f t="shared" si="15"/>
        <v>0</v>
      </c>
      <c r="AH47" s="191">
        <f t="shared" si="6"/>
        <v>0</v>
      </c>
    </row>
    <row r="48" spans="1:34" x14ac:dyDescent="0.3">
      <c r="A48">
        <v>39</v>
      </c>
      <c r="B48" s="5" t="s">
        <v>27</v>
      </c>
      <c r="C48" s="180">
        <v>89</v>
      </c>
      <c r="D48" s="184">
        <v>128</v>
      </c>
      <c r="E48" s="188">
        <f t="shared" si="7"/>
        <v>5.1445086705202312E-3</v>
      </c>
      <c r="F48" s="190">
        <f t="shared" si="8"/>
        <v>7.3988439306358379E-3</v>
      </c>
      <c r="G48" s="180">
        <v>20</v>
      </c>
      <c r="H48" s="184">
        <v>28</v>
      </c>
      <c r="I48" s="229">
        <f t="shared" si="9"/>
        <v>5.018820577164366E-3</v>
      </c>
      <c r="J48" s="230">
        <f t="shared" si="0"/>
        <v>7.0263488080301133E-3</v>
      </c>
      <c r="K48" s="21">
        <v>8</v>
      </c>
      <c r="L48" s="184">
        <v>13</v>
      </c>
      <c r="M48" s="229">
        <f t="shared" si="10"/>
        <v>6.5306122448979594E-3</v>
      </c>
      <c r="N48" s="230">
        <f t="shared" si="1"/>
        <v>1.0612244897959184E-2</v>
      </c>
      <c r="O48" s="21">
        <v>40</v>
      </c>
      <c r="P48" s="184">
        <v>72</v>
      </c>
      <c r="Q48" s="227">
        <f t="shared" si="11"/>
        <v>4.384042086804033E-3</v>
      </c>
      <c r="R48" s="230">
        <f t="shared" si="2"/>
        <v>7.8912757562472607E-3</v>
      </c>
      <c r="S48" s="21">
        <v>9</v>
      </c>
      <c r="T48" s="184">
        <v>7</v>
      </c>
      <c r="U48" s="229">
        <f t="shared" si="12"/>
        <v>4.2372881355932203E-3</v>
      </c>
      <c r="V48" s="230">
        <f t="shared" si="3"/>
        <v>3.2956685499058382E-3</v>
      </c>
      <c r="W48" s="21">
        <v>19</v>
      </c>
      <c r="X48" s="184">
        <v>8</v>
      </c>
      <c r="Y48" s="229">
        <f t="shared" si="13"/>
        <v>1.682905225863596E-2</v>
      </c>
      <c r="Z48" s="230">
        <f t="shared" si="4"/>
        <v>7.0859167404782996E-3</v>
      </c>
      <c r="AA48" s="21">
        <v>0</v>
      </c>
      <c r="AB48" s="204">
        <v>0</v>
      </c>
      <c r="AC48" s="188">
        <f t="shared" si="14"/>
        <v>0</v>
      </c>
      <c r="AD48" s="191">
        <f t="shared" si="5"/>
        <v>0</v>
      </c>
      <c r="AE48" s="21">
        <v>0</v>
      </c>
      <c r="AF48" s="204">
        <v>0</v>
      </c>
      <c r="AG48" s="188">
        <f t="shared" si="15"/>
        <v>0</v>
      </c>
      <c r="AH48" s="191">
        <f t="shared" si="6"/>
        <v>0</v>
      </c>
    </row>
    <row r="49" spans="1:34" x14ac:dyDescent="0.3">
      <c r="A49">
        <v>40</v>
      </c>
      <c r="B49" s="5" t="s">
        <v>28</v>
      </c>
      <c r="C49" s="180">
        <v>1</v>
      </c>
      <c r="D49" s="184">
        <v>5</v>
      </c>
      <c r="E49" s="188">
        <f t="shared" si="7"/>
        <v>5.7803468208092484E-5</v>
      </c>
      <c r="F49" s="190">
        <f t="shared" si="8"/>
        <v>2.8901734104046245E-4</v>
      </c>
      <c r="G49" s="180">
        <v>1</v>
      </c>
      <c r="H49" s="184">
        <v>4</v>
      </c>
      <c r="I49" s="229">
        <f t="shared" si="9"/>
        <v>2.509410288582183E-4</v>
      </c>
      <c r="J49" s="230">
        <f t="shared" si="0"/>
        <v>1.0037641154328732E-3</v>
      </c>
      <c r="K49" s="21">
        <v>0</v>
      </c>
      <c r="L49" s="184">
        <v>0</v>
      </c>
      <c r="M49" s="229">
        <f t="shared" si="10"/>
        <v>0</v>
      </c>
      <c r="N49" s="230">
        <f t="shared" si="1"/>
        <v>0</v>
      </c>
      <c r="O49" s="21">
        <v>0</v>
      </c>
      <c r="P49" s="184">
        <v>1</v>
      </c>
      <c r="Q49" s="227">
        <f t="shared" si="11"/>
        <v>0</v>
      </c>
      <c r="R49" s="230">
        <f t="shared" si="2"/>
        <v>1.0960105217010084E-4</v>
      </c>
      <c r="S49" s="21">
        <v>0</v>
      </c>
      <c r="T49" s="184">
        <v>0</v>
      </c>
      <c r="U49" s="229">
        <f t="shared" si="12"/>
        <v>0</v>
      </c>
      <c r="V49" s="230">
        <f t="shared" si="3"/>
        <v>0</v>
      </c>
      <c r="W49" s="21">
        <v>0</v>
      </c>
      <c r="X49" s="184">
        <v>0</v>
      </c>
      <c r="Y49" s="229">
        <f t="shared" si="13"/>
        <v>0</v>
      </c>
      <c r="Z49" s="230">
        <f t="shared" si="4"/>
        <v>0</v>
      </c>
      <c r="AA49" s="21">
        <v>0</v>
      </c>
      <c r="AB49" s="204">
        <v>0</v>
      </c>
      <c r="AC49" s="188">
        <f t="shared" si="14"/>
        <v>0</v>
      </c>
      <c r="AD49" s="191">
        <f t="shared" si="5"/>
        <v>0</v>
      </c>
      <c r="AE49" s="21">
        <v>0</v>
      </c>
      <c r="AF49" s="204">
        <v>0</v>
      </c>
      <c r="AG49" s="188">
        <f t="shared" si="15"/>
        <v>0</v>
      </c>
      <c r="AH49" s="191">
        <f t="shared" si="6"/>
        <v>0</v>
      </c>
    </row>
    <row r="50" spans="1:34" x14ac:dyDescent="0.3">
      <c r="A50">
        <v>41</v>
      </c>
      <c r="B50" s="5" t="s">
        <v>29</v>
      </c>
      <c r="C50" s="180">
        <v>2</v>
      </c>
      <c r="D50" s="184">
        <v>2</v>
      </c>
      <c r="E50" s="188">
        <f t="shared" si="7"/>
        <v>1.1560693641618497E-4</v>
      </c>
      <c r="F50" s="190">
        <f t="shared" si="8"/>
        <v>1.1560693641618497E-4</v>
      </c>
      <c r="G50" s="180">
        <v>2</v>
      </c>
      <c r="H50" s="184">
        <v>2</v>
      </c>
      <c r="I50" s="229">
        <f t="shared" si="9"/>
        <v>5.018820577164366E-4</v>
      </c>
      <c r="J50" s="230">
        <f t="shared" si="0"/>
        <v>5.018820577164366E-4</v>
      </c>
      <c r="K50" s="21">
        <v>0</v>
      </c>
      <c r="L50" s="184">
        <v>0</v>
      </c>
      <c r="M50" s="229">
        <f t="shared" si="10"/>
        <v>0</v>
      </c>
      <c r="N50" s="230">
        <f t="shared" si="1"/>
        <v>0</v>
      </c>
      <c r="O50" s="21">
        <v>0</v>
      </c>
      <c r="P50" s="184">
        <v>0</v>
      </c>
      <c r="Q50" s="227">
        <f t="shared" si="11"/>
        <v>0</v>
      </c>
      <c r="R50" s="230">
        <f t="shared" si="2"/>
        <v>0</v>
      </c>
      <c r="S50" s="21">
        <v>0</v>
      </c>
      <c r="T50" s="184">
        <v>0</v>
      </c>
      <c r="U50" s="229">
        <f t="shared" si="12"/>
        <v>0</v>
      </c>
      <c r="V50" s="230">
        <f t="shared" si="3"/>
        <v>0</v>
      </c>
      <c r="W50" s="21">
        <v>0</v>
      </c>
      <c r="X50" s="184">
        <v>0</v>
      </c>
      <c r="Y50" s="229">
        <f t="shared" si="13"/>
        <v>0</v>
      </c>
      <c r="Z50" s="230">
        <f t="shared" si="4"/>
        <v>0</v>
      </c>
      <c r="AA50" s="21">
        <v>0</v>
      </c>
      <c r="AB50" s="204">
        <v>0</v>
      </c>
      <c r="AC50" s="188">
        <f t="shared" si="14"/>
        <v>0</v>
      </c>
      <c r="AD50" s="191">
        <f t="shared" si="5"/>
        <v>0</v>
      </c>
      <c r="AE50" s="21">
        <v>0</v>
      </c>
      <c r="AF50" s="204">
        <v>0</v>
      </c>
      <c r="AG50" s="188">
        <f t="shared" si="15"/>
        <v>0</v>
      </c>
      <c r="AH50" s="191">
        <f t="shared" si="6"/>
        <v>0</v>
      </c>
    </row>
    <row r="51" spans="1:34" x14ac:dyDescent="0.3">
      <c r="A51">
        <v>42</v>
      </c>
      <c r="B51" s="5" t="s">
        <v>312</v>
      </c>
      <c r="C51" s="180">
        <v>64</v>
      </c>
      <c r="D51" s="184">
        <v>101</v>
      </c>
      <c r="E51" s="188">
        <f t="shared" si="7"/>
        <v>3.699421965317919E-3</v>
      </c>
      <c r="F51" s="190">
        <f t="shared" si="8"/>
        <v>5.8381502890173407E-3</v>
      </c>
      <c r="G51" s="180">
        <v>16</v>
      </c>
      <c r="H51" s="184">
        <v>15</v>
      </c>
      <c r="I51" s="229">
        <f t="shared" si="9"/>
        <v>4.0150564617314928E-3</v>
      </c>
      <c r="J51" s="230">
        <f t="shared" si="0"/>
        <v>3.7641154328732747E-3</v>
      </c>
      <c r="K51" s="21">
        <v>7</v>
      </c>
      <c r="L51" s="184">
        <v>9</v>
      </c>
      <c r="M51" s="229">
        <f t="shared" si="10"/>
        <v>5.7142857142857143E-3</v>
      </c>
      <c r="N51" s="230">
        <f t="shared" si="1"/>
        <v>7.3469387755102037E-3</v>
      </c>
      <c r="O51" s="21">
        <v>36</v>
      </c>
      <c r="P51" s="184">
        <v>70</v>
      </c>
      <c r="Q51" s="227">
        <f t="shared" si="11"/>
        <v>3.9456378781236303E-3</v>
      </c>
      <c r="R51" s="230">
        <f t="shared" si="2"/>
        <v>7.6720736519070585E-3</v>
      </c>
      <c r="S51" s="21">
        <v>5</v>
      </c>
      <c r="T51" s="184">
        <v>3</v>
      </c>
      <c r="U51" s="229">
        <f t="shared" si="12"/>
        <v>2.3540489642184556E-3</v>
      </c>
      <c r="V51" s="230">
        <f t="shared" si="3"/>
        <v>1.4124293785310734E-3</v>
      </c>
      <c r="W51" s="21">
        <v>4</v>
      </c>
      <c r="X51" s="184">
        <v>4</v>
      </c>
      <c r="Y51" s="229">
        <f t="shared" si="13"/>
        <v>3.5429583702391498E-3</v>
      </c>
      <c r="Z51" s="230">
        <f t="shared" si="4"/>
        <v>3.5429583702391498E-3</v>
      </c>
      <c r="AA51" s="21">
        <v>0</v>
      </c>
      <c r="AB51" s="204">
        <v>0</v>
      </c>
      <c r="AC51" s="188">
        <f t="shared" si="14"/>
        <v>0</v>
      </c>
      <c r="AD51" s="191">
        <f t="shared" si="5"/>
        <v>0</v>
      </c>
      <c r="AE51" s="21">
        <v>0</v>
      </c>
      <c r="AF51" s="204">
        <v>0</v>
      </c>
      <c r="AG51" s="188">
        <f t="shared" si="15"/>
        <v>0</v>
      </c>
      <c r="AH51" s="191">
        <f t="shared" si="6"/>
        <v>0</v>
      </c>
    </row>
    <row r="52" spans="1:34" x14ac:dyDescent="0.3">
      <c r="A52">
        <v>43</v>
      </c>
      <c r="B52" s="5" t="s">
        <v>30</v>
      </c>
      <c r="C52" s="180">
        <v>6</v>
      </c>
      <c r="D52" s="184">
        <v>6</v>
      </c>
      <c r="E52" s="188">
        <f t="shared" si="7"/>
        <v>3.468208092485549E-4</v>
      </c>
      <c r="F52" s="190">
        <f t="shared" si="8"/>
        <v>3.468208092485549E-4</v>
      </c>
      <c r="G52" s="222">
        <v>0</v>
      </c>
      <c r="H52" s="225">
        <v>0</v>
      </c>
      <c r="I52" s="229">
        <f t="shared" si="9"/>
        <v>0</v>
      </c>
      <c r="J52" s="230">
        <f t="shared" si="0"/>
        <v>0</v>
      </c>
      <c r="K52" s="21">
        <v>1</v>
      </c>
      <c r="L52" s="184">
        <v>0</v>
      </c>
      <c r="M52" s="229">
        <f t="shared" si="10"/>
        <v>8.1632653061224493E-4</v>
      </c>
      <c r="N52" s="230">
        <f t="shared" si="1"/>
        <v>0</v>
      </c>
      <c r="O52" s="233">
        <v>5</v>
      </c>
      <c r="P52" s="225">
        <v>6</v>
      </c>
      <c r="Q52" s="227">
        <f t="shared" si="11"/>
        <v>5.4800526085050413E-4</v>
      </c>
      <c r="R52" s="230">
        <f t="shared" si="2"/>
        <v>6.5760631302060502E-4</v>
      </c>
      <c r="S52" s="21">
        <v>0</v>
      </c>
      <c r="T52" s="184">
        <v>0</v>
      </c>
      <c r="U52" s="229">
        <f t="shared" si="12"/>
        <v>0</v>
      </c>
      <c r="V52" s="230">
        <f t="shared" si="3"/>
        <v>0</v>
      </c>
      <c r="W52" s="21">
        <v>0</v>
      </c>
      <c r="X52" s="184">
        <v>0</v>
      </c>
      <c r="Y52" s="229">
        <f t="shared" si="13"/>
        <v>0</v>
      </c>
      <c r="Z52" s="230">
        <f t="shared" si="4"/>
        <v>0</v>
      </c>
      <c r="AA52" s="21">
        <v>0</v>
      </c>
      <c r="AB52" s="204">
        <v>0</v>
      </c>
      <c r="AC52" s="188">
        <f t="shared" si="14"/>
        <v>0</v>
      </c>
      <c r="AD52" s="191">
        <f t="shared" si="5"/>
        <v>0</v>
      </c>
      <c r="AE52" s="21">
        <v>6</v>
      </c>
      <c r="AF52" s="204">
        <v>5</v>
      </c>
      <c r="AG52" s="188">
        <f t="shared" si="15"/>
        <v>8.5714285714285715E-2</v>
      </c>
      <c r="AH52" s="191">
        <f t="shared" si="6"/>
        <v>7.1428571428571425E-2</v>
      </c>
    </row>
    <row r="53" spans="1:34" x14ac:dyDescent="0.3">
      <c r="A53">
        <v>44</v>
      </c>
      <c r="B53" s="5" t="s">
        <v>313</v>
      </c>
      <c r="C53" s="180">
        <v>889</v>
      </c>
      <c r="D53" s="184">
        <v>1012</v>
      </c>
      <c r="E53" s="188">
        <f t="shared" si="7"/>
        <v>5.1387283236994222E-2</v>
      </c>
      <c r="F53" s="190">
        <f t="shared" si="8"/>
        <v>5.8497109826589594E-2</v>
      </c>
      <c r="G53" s="180">
        <v>128</v>
      </c>
      <c r="H53" s="184">
        <v>195</v>
      </c>
      <c r="I53" s="229">
        <f t="shared" si="9"/>
        <v>3.2120451693851942E-2</v>
      </c>
      <c r="J53" s="230">
        <f t="shared" si="0"/>
        <v>4.8933500627352571E-2</v>
      </c>
      <c r="K53" s="21">
        <v>25</v>
      </c>
      <c r="L53" s="184">
        <v>51</v>
      </c>
      <c r="M53" s="229">
        <f t="shared" si="10"/>
        <v>2.0408163265306121E-2</v>
      </c>
      <c r="N53" s="230">
        <f t="shared" si="1"/>
        <v>4.1632653061224489E-2</v>
      </c>
      <c r="O53" s="21">
        <v>438</v>
      </c>
      <c r="P53" s="184">
        <v>619</v>
      </c>
      <c r="Q53" s="227">
        <f t="shared" si="11"/>
        <v>4.8005260850504168E-2</v>
      </c>
      <c r="R53" s="230">
        <f t="shared" si="2"/>
        <v>6.784305129329242E-2</v>
      </c>
      <c r="S53" s="21">
        <v>217</v>
      </c>
      <c r="T53" s="184">
        <v>89</v>
      </c>
      <c r="U53" s="229">
        <f t="shared" si="12"/>
        <v>0.10216572504708098</v>
      </c>
      <c r="V53" s="230">
        <f t="shared" si="3"/>
        <v>4.1902071563088512E-2</v>
      </c>
      <c r="W53" s="21">
        <v>128</v>
      </c>
      <c r="X53" s="184">
        <v>53</v>
      </c>
      <c r="Y53" s="229">
        <f t="shared" si="13"/>
        <v>0.11337466784765279</v>
      </c>
      <c r="Z53" s="230">
        <f t="shared" si="4"/>
        <v>4.6944198405668734E-2</v>
      </c>
      <c r="AA53" s="21">
        <v>0</v>
      </c>
      <c r="AB53" s="204">
        <v>0</v>
      </c>
      <c r="AC53" s="188">
        <f t="shared" si="14"/>
        <v>0</v>
      </c>
      <c r="AD53" s="191">
        <f t="shared" si="5"/>
        <v>0</v>
      </c>
      <c r="AE53" s="21">
        <v>0</v>
      </c>
      <c r="AF53" s="204">
        <v>0</v>
      </c>
      <c r="AG53" s="188">
        <f t="shared" si="15"/>
        <v>0</v>
      </c>
      <c r="AH53" s="191">
        <f t="shared" si="6"/>
        <v>0</v>
      </c>
    </row>
    <row r="54" spans="1:34" x14ac:dyDescent="0.3">
      <c r="A54">
        <v>45</v>
      </c>
      <c r="B54" s="5" t="s">
        <v>314</v>
      </c>
      <c r="C54" s="180">
        <v>1</v>
      </c>
      <c r="D54" s="184">
        <v>4</v>
      </c>
      <c r="E54" s="188">
        <f t="shared" si="7"/>
        <v>5.7803468208092484E-5</v>
      </c>
      <c r="F54" s="190">
        <f t="shared" si="8"/>
        <v>2.3121387283236994E-4</v>
      </c>
      <c r="G54" s="180">
        <v>0</v>
      </c>
      <c r="H54" s="184">
        <v>3</v>
      </c>
      <c r="I54" s="229">
        <f t="shared" si="9"/>
        <v>0</v>
      </c>
      <c r="J54" s="230">
        <f t="shared" si="0"/>
        <v>7.5282308657465501E-4</v>
      </c>
      <c r="K54" s="21">
        <v>0</v>
      </c>
      <c r="L54" s="184">
        <v>0</v>
      </c>
      <c r="M54" s="229">
        <f t="shared" si="10"/>
        <v>0</v>
      </c>
      <c r="N54" s="230">
        <f t="shared" si="1"/>
        <v>0</v>
      </c>
      <c r="O54" s="21">
        <v>1</v>
      </c>
      <c r="P54" s="184">
        <v>1</v>
      </c>
      <c r="Q54" s="227">
        <f t="shared" si="11"/>
        <v>1.0960105217010084E-4</v>
      </c>
      <c r="R54" s="230">
        <f t="shared" si="2"/>
        <v>1.0960105217010084E-4</v>
      </c>
      <c r="S54" s="21">
        <v>0</v>
      </c>
      <c r="T54" s="184">
        <v>0</v>
      </c>
      <c r="U54" s="229">
        <f t="shared" si="12"/>
        <v>0</v>
      </c>
      <c r="V54" s="230">
        <f t="shared" si="3"/>
        <v>0</v>
      </c>
      <c r="W54" s="21">
        <v>0</v>
      </c>
      <c r="X54" s="184">
        <v>0</v>
      </c>
      <c r="Y54" s="229">
        <f t="shared" si="13"/>
        <v>0</v>
      </c>
      <c r="Z54" s="230">
        <f t="shared" si="4"/>
        <v>0</v>
      </c>
      <c r="AA54" s="21">
        <v>0</v>
      </c>
      <c r="AB54" s="204">
        <v>0</v>
      </c>
      <c r="AC54" s="188">
        <f t="shared" si="14"/>
        <v>0</v>
      </c>
      <c r="AD54" s="191">
        <f t="shared" si="5"/>
        <v>0</v>
      </c>
      <c r="AE54" s="21">
        <v>0</v>
      </c>
      <c r="AF54" s="204">
        <v>0</v>
      </c>
      <c r="AG54" s="188">
        <f t="shared" si="15"/>
        <v>0</v>
      </c>
      <c r="AH54" s="191">
        <f t="shared" si="6"/>
        <v>0</v>
      </c>
    </row>
    <row r="55" spans="1:34" x14ac:dyDescent="0.3">
      <c r="A55">
        <v>46</v>
      </c>
      <c r="B55" s="5" t="s">
        <v>315</v>
      </c>
      <c r="C55" s="180">
        <v>31</v>
      </c>
      <c r="D55" s="184">
        <v>37</v>
      </c>
      <c r="E55" s="188">
        <f t="shared" si="7"/>
        <v>1.791907514450867E-3</v>
      </c>
      <c r="F55" s="190">
        <f t="shared" si="8"/>
        <v>2.1387283236994218E-3</v>
      </c>
      <c r="G55" s="180">
        <v>10</v>
      </c>
      <c r="H55" s="184">
        <v>6</v>
      </c>
      <c r="I55" s="229">
        <f t="shared" si="9"/>
        <v>2.509410288582183E-3</v>
      </c>
      <c r="J55" s="230">
        <f t="shared" si="0"/>
        <v>1.50564617314931E-3</v>
      </c>
      <c r="K55" s="21">
        <v>2</v>
      </c>
      <c r="L55" s="184">
        <v>1</v>
      </c>
      <c r="M55" s="229">
        <f t="shared" si="10"/>
        <v>1.6326530612244899E-3</v>
      </c>
      <c r="N55" s="230">
        <f t="shared" si="1"/>
        <v>8.1632653061224493E-4</v>
      </c>
      <c r="O55" s="21">
        <v>12</v>
      </c>
      <c r="P55" s="184">
        <v>25</v>
      </c>
      <c r="Q55" s="227">
        <f t="shared" si="11"/>
        <v>1.31521262604121E-3</v>
      </c>
      <c r="R55" s="230">
        <f t="shared" si="2"/>
        <v>2.7400263042525208E-3</v>
      </c>
      <c r="S55" s="21">
        <v>3</v>
      </c>
      <c r="T55" s="184">
        <v>4</v>
      </c>
      <c r="U55" s="229">
        <f t="shared" si="12"/>
        <v>1.4124293785310734E-3</v>
      </c>
      <c r="V55" s="230">
        <f t="shared" si="3"/>
        <v>1.8832391713747645E-3</v>
      </c>
      <c r="W55" s="21">
        <v>4</v>
      </c>
      <c r="X55" s="184">
        <v>1</v>
      </c>
      <c r="Y55" s="229">
        <f t="shared" si="13"/>
        <v>3.5429583702391498E-3</v>
      </c>
      <c r="Z55" s="230">
        <f t="shared" si="4"/>
        <v>8.8573959255978745E-4</v>
      </c>
      <c r="AA55" s="21">
        <v>0</v>
      </c>
      <c r="AB55" s="204">
        <v>0</v>
      </c>
      <c r="AC55" s="188">
        <f t="shared" si="14"/>
        <v>0</v>
      </c>
      <c r="AD55" s="191">
        <f t="shared" si="5"/>
        <v>0</v>
      </c>
      <c r="AE55" s="21">
        <v>1</v>
      </c>
      <c r="AF55" s="204">
        <v>0</v>
      </c>
      <c r="AG55" s="188">
        <f t="shared" si="15"/>
        <v>1.4285714285714285E-2</v>
      </c>
      <c r="AH55" s="191">
        <f t="shared" si="6"/>
        <v>0</v>
      </c>
    </row>
    <row r="56" spans="1:34" x14ac:dyDescent="0.3">
      <c r="A56">
        <v>47</v>
      </c>
      <c r="B56" s="5" t="s">
        <v>316</v>
      </c>
      <c r="C56" s="180">
        <v>28</v>
      </c>
      <c r="D56" s="184">
        <v>49</v>
      </c>
      <c r="E56" s="188">
        <f t="shared" si="7"/>
        <v>1.6184971098265897E-3</v>
      </c>
      <c r="F56" s="190">
        <f t="shared" si="8"/>
        <v>2.8323699421965317E-3</v>
      </c>
      <c r="G56" s="180">
        <v>16</v>
      </c>
      <c r="H56" s="184">
        <v>17</v>
      </c>
      <c r="I56" s="229">
        <f t="shared" si="9"/>
        <v>4.0150564617314928E-3</v>
      </c>
      <c r="J56" s="230">
        <f t="shared" si="0"/>
        <v>4.2659974905897118E-3</v>
      </c>
      <c r="K56" s="21">
        <v>0</v>
      </c>
      <c r="L56" s="184">
        <v>0</v>
      </c>
      <c r="M56" s="229">
        <f t="shared" si="10"/>
        <v>0</v>
      </c>
      <c r="N56" s="230">
        <f t="shared" si="1"/>
        <v>0</v>
      </c>
      <c r="O56" s="21">
        <v>9</v>
      </c>
      <c r="P56" s="184">
        <v>26</v>
      </c>
      <c r="Q56" s="227">
        <f t="shared" si="11"/>
        <v>9.8640946953090758E-4</v>
      </c>
      <c r="R56" s="230">
        <f t="shared" si="2"/>
        <v>2.8496273564226219E-3</v>
      </c>
      <c r="S56" s="21">
        <v>1</v>
      </c>
      <c r="T56" s="184">
        <v>2</v>
      </c>
      <c r="U56" s="229">
        <f t="shared" si="12"/>
        <v>4.7080979284369113E-4</v>
      </c>
      <c r="V56" s="230">
        <f t="shared" si="3"/>
        <v>9.4161958568738226E-4</v>
      </c>
      <c r="W56" s="21">
        <v>6</v>
      </c>
      <c r="X56" s="184">
        <v>4</v>
      </c>
      <c r="Y56" s="229">
        <f t="shared" si="13"/>
        <v>5.3144375553587243E-3</v>
      </c>
      <c r="Z56" s="230">
        <f t="shared" si="4"/>
        <v>3.5429583702391498E-3</v>
      </c>
      <c r="AA56" s="21">
        <v>0</v>
      </c>
      <c r="AB56" s="204">
        <v>0</v>
      </c>
      <c r="AC56" s="188">
        <f t="shared" si="14"/>
        <v>0</v>
      </c>
      <c r="AD56" s="191">
        <f t="shared" si="5"/>
        <v>0</v>
      </c>
      <c r="AE56" s="21">
        <v>0</v>
      </c>
      <c r="AF56" s="204">
        <v>0</v>
      </c>
      <c r="AG56" s="188">
        <f t="shared" si="15"/>
        <v>0</v>
      </c>
      <c r="AH56" s="191">
        <f t="shared" si="6"/>
        <v>0</v>
      </c>
    </row>
    <row r="57" spans="1:34" x14ac:dyDescent="0.3">
      <c r="A57">
        <v>48</v>
      </c>
      <c r="B57" s="5" t="s">
        <v>155</v>
      </c>
      <c r="C57" s="180">
        <v>7</v>
      </c>
      <c r="D57" s="184">
        <v>13</v>
      </c>
      <c r="E57" s="188">
        <f t="shared" si="7"/>
        <v>4.0462427745664741E-4</v>
      </c>
      <c r="F57" s="190">
        <f t="shared" si="8"/>
        <v>7.5144508670520226E-4</v>
      </c>
      <c r="G57" s="180">
        <v>4</v>
      </c>
      <c r="H57" s="184">
        <v>4</v>
      </c>
      <c r="I57" s="229">
        <f t="shared" si="9"/>
        <v>1.0037641154328732E-3</v>
      </c>
      <c r="J57" s="230">
        <f t="shared" si="0"/>
        <v>1.0037641154328732E-3</v>
      </c>
      <c r="K57" s="21">
        <v>1</v>
      </c>
      <c r="L57" s="184">
        <v>1</v>
      </c>
      <c r="M57" s="229">
        <f t="shared" si="10"/>
        <v>8.1632653061224493E-4</v>
      </c>
      <c r="N57" s="230">
        <f t="shared" si="1"/>
        <v>8.1632653061224493E-4</v>
      </c>
      <c r="O57" s="21">
        <v>2</v>
      </c>
      <c r="P57" s="184">
        <v>7</v>
      </c>
      <c r="Q57" s="227">
        <f t="shared" si="11"/>
        <v>2.1920210434020167E-4</v>
      </c>
      <c r="R57" s="230">
        <f t="shared" si="2"/>
        <v>7.672073651907058E-4</v>
      </c>
      <c r="S57" s="21">
        <v>0</v>
      </c>
      <c r="T57" s="184">
        <v>0</v>
      </c>
      <c r="U57" s="229">
        <f t="shared" si="12"/>
        <v>0</v>
      </c>
      <c r="V57" s="230">
        <f t="shared" si="3"/>
        <v>0</v>
      </c>
      <c r="W57" s="21">
        <v>1</v>
      </c>
      <c r="X57" s="184">
        <v>1</v>
      </c>
      <c r="Y57" s="229">
        <f t="shared" si="13"/>
        <v>8.8573959255978745E-4</v>
      </c>
      <c r="Z57" s="230">
        <f t="shared" si="4"/>
        <v>8.8573959255978745E-4</v>
      </c>
      <c r="AA57" s="21">
        <v>0</v>
      </c>
      <c r="AB57" s="204">
        <v>0</v>
      </c>
      <c r="AC57" s="188">
        <f t="shared" si="14"/>
        <v>0</v>
      </c>
      <c r="AD57" s="191">
        <f t="shared" si="5"/>
        <v>0</v>
      </c>
      <c r="AE57" s="21">
        <v>0</v>
      </c>
      <c r="AF57" s="204">
        <v>0</v>
      </c>
      <c r="AG57" s="188">
        <f t="shared" si="15"/>
        <v>0</v>
      </c>
      <c r="AH57" s="191">
        <f t="shared" si="6"/>
        <v>0</v>
      </c>
    </row>
    <row r="58" spans="1:34" x14ac:dyDescent="0.3">
      <c r="A58">
        <v>49</v>
      </c>
      <c r="B58" s="5" t="s">
        <v>317</v>
      </c>
      <c r="C58" s="180">
        <v>134</v>
      </c>
      <c r="D58" s="184">
        <v>123</v>
      </c>
      <c r="E58" s="188">
        <f t="shared" si="7"/>
        <v>7.7456647398843927E-3</v>
      </c>
      <c r="F58" s="190">
        <f t="shared" si="8"/>
        <v>7.1098265895953756E-3</v>
      </c>
      <c r="G58" s="180">
        <v>39</v>
      </c>
      <c r="H58" s="184">
        <v>29</v>
      </c>
      <c r="I58" s="229">
        <f t="shared" si="9"/>
        <v>9.7867001254705148E-3</v>
      </c>
      <c r="J58" s="230">
        <f t="shared" si="0"/>
        <v>7.2772898368883314E-3</v>
      </c>
      <c r="K58" s="21">
        <v>9</v>
      </c>
      <c r="L58" s="184">
        <v>7</v>
      </c>
      <c r="M58" s="229">
        <f t="shared" si="10"/>
        <v>7.3469387755102037E-3</v>
      </c>
      <c r="N58" s="230">
        <f t="shared" si="1"/>
        <v>5.7142857142857143E-3</v>
      </c>
      <c r="O58" s="21">
        <v>56</v>
      </c>
      <c r="P58" s="184">
        <v>68</v>
      </c>
      <c r="Q58" s="227">
        <f t="shared" si="11"/>
        <v>6.1376589215256464E-3</v>
      </c>
      <c r="R58" s="230">
        <f t="shared" si="2"/>
        <v>7.4528715475668562E-3</v>
      </c>
      <c r="S58" s="21">
        <v>25</v>
      </c>
      <c r="T58" s="184">
        <v>17</v>
      </c>
      <c r="U58" s="229">
        <f t="shared" si="12"/>
        <v>1.1770244821092278E-2</v>
      </c>
      <c r="V58" s="230">
        <f t="shared" si="3"/>
        <v>8.0037664783427498E-3</v>
      </c>
      <c r="W58" s="21">
        <v>4</v>
      </c>
      <c r="X58" s="184">
        <v>1</v>
      </c>
      <c r="Y58" s="229">
        <f t="shared" si="13"/>
        <v>3.5429583702391498E-3</v>
      </c>
      <c r="Z58" s="230">
        <f t="shared" si="4"/>
        <v>8.8573959255978745E-4</v>
      </c>
      <c r="AA58" s="236">
        <v>0</v>
      </c>
      <c r="AB58" s="208">
        <v>0</v>
      </c>
      <c r="AC58" s="188">
        <f t="shared" si="14"/>
        <v>0</v>
      </c>
      <c r="AD58" s="191">
        <f t="shared" si="5"/>
        <v>0</v>
      </c>
      <c r="AE58" s="236">
        <v>2</v>
      </c>
      <c r="AF58" s="208">
        <v>1</v>
      </c>
      <c r="AG58" s="188">
        <f t="shared" si="15"/>
        <v>2.8571428571428571E-2</v>
      </c>
      <c r="AH58" s="191">
        <f t="shared" si="6"/>
        <v>1.4285714285714285E-2</v>
      </c>
    </row>
    <row r="59" spans="1:34" x14ac:dyDescent="0.3">
      <c r="A59">
        <v>50</v>
      </c>
      <c r="B59" s="5" t="s">
        <v>318</v>
      </c>
      <c r="C59" s="180">
        <v>0</v>
      </c>
      <c r="D59" s="184">
        <v>0</v>
      </c>
      <c r="E59" s="188">
        <f t="shared" si="7"/>
        <v>0</v>
      </c>
      <c r="F59" s="190">
        <f t="shared" si="8"/>
        <v>0</v>
      </c>
      <c r="G59" s="180">
        <v>0</v>
      </c>
      <c r="H59" s="184">
        <v>0</v>
      </c>
      <c r="I59" s="229">
        <f t="shared" si="9"/>
        <v>0</v>
      </c>
      <c r="J59" s="230">
        <f t="shared" si="0"/>
        <v>0</v>
      </c>
      <c r="K59" s="21">
        <v>0</v>
      </c>
      <c r="L59" s="184">
        <v>0</v>
      </c>
      <c r="M59" s="229">
        <f t="shared" si="10"/>
        <v>0</v>
      </c>
      <c r="N59" s="230">
        <f t="shared" si="1"/>
        <v>0</v>
      </c>
      <c r="O59" s="21">
        <v>0</v>
      </c>
      <c r="P59" s="184">
        <v>0</v>
      </c>
      <c r="Q59" s="227">
        <f t="shared" si="11"/>
        <v>0</v>
      </c>
      <c r="R59" s="230">
        <f t="shared" si="2"/>
        <v>0</v>
      </c>
      <c r="S59" s="21">
        <v>0</v>
      </c>
      <c r="T59" s="184">
        <v>0</v>
      </c>
      <c r="U59" s="229">
        <f t="shared" si="12"/>
        <v>0</v>
      </c>
      <c r="V59" s="230">
        <f t="shared" si="3"/>
        <v>0</v>
      </c>
      <c r="W59" s="21">
        <v>0</v>
      </c>
      <c r="X59" s="184">
        <v>0</v>
      </c>
      <c r="Y59" s="229">
        <f t="shared" si="13"/>
        <v>0</v>
      </c>
      <c r="Z59" s="230">
        <f t="shared" si="4"/>
        <v>0</v>
      </c>
      <c r="AA59" s="21">
        <v>0</v>
      </c>
      <c r="AB59" s="204">
        <v>0</v>
      </c>
      <c r="AC59" s="188">
        <f t="shared" si="14"/>
        <v>0</v>
      </c>
      <c r="AD59" s="191">
        <f t="shared" si="5"/>
        <v>0</v>
      </c>
      <c r="AE59" s="21">
        <v>0</v>
      </c>
      <c r="AF59" s="204">
        <v>0</v>
      </c>
      <c r="AG59" s="188">
        <f t="shared" si="15"/>
        <v>0</v>
      </c>
      <c r="AH59" s="191">
        <f t="shared" si="6"/>
        <v>0</v>
      </c>
    </row>
    <row r="60" spans="1:34" x14ac:dyDescent="0.3">
      <c r="A60">
        <v>51</v>
      </c>
      <c r="B60" s="5" t="s">
        <v>322</v>
      </c>
      <c r="C60" s="180">
        <v>8</v>
      </c>
      <c r="D60" s="184">
        <v>7</v>
      </c>
      <c r="E60" s="188">
        <f t="shared" si="7"/>
        <v>4.6242774566473987E-4</v>
      </c>
      <c r="F60" s="190">
        <f t="shared" si="8"/>
        <v>4.0462427745664741E-4</v>
      </c>
      <c r="G60" s="180">
        <v>8</v>
      </c>
      <c r="H60" s="184">
        <v>5</v>
      </c>
      <c r="I60" s="229">
        <f t="shared" si="9"/>
        <v>2.0075282308657464E-3</v>
      </c>
      <c r="J60" s="230">
        <f t="shared" si="0"/>
        <v>1.2547051442910915E-3</v>
      </c>
      <c r="K60" s="21">
        <v>0</v>
      </c>
      <c r="L60" s="184">
        <v>0</v>
      </c>
      <c r="M60" s="229">
        <f t="shared" si="10"/>
        <v>0</v>
      </c>
      <c r="N60" s="230">
        <f t="shared" si="1"/>
        <v>0</v>
      </c>
      <c r="O60" s="21">
        <v>0</v>
      </c>
      <c r="P60" s="184">
        <v>2</v>
      </c>
      <c r="Q60" s="227">
        <f t="shared" si="11"/>
        <v>0</v>
      </c>
      <c r="R60" s="230">
        <f t="shared" si="2"/>
        <v>2.1920210434020167E-4</v>
      </c>
      <c r="S60" s="21">
        <v>0</v>
      </c>
      <c r="T60" s="184">
        <v>0</v>
      </c>
      <c r="U60" s="229">
        <f t="shared" si="12"/>
        <v>0</v>
      </c>
      <c r="V60" s="230">
        <f t="shared" si="3"/>
        <v>0</v>
      </c>
      <c r="W60" s="21">
        <v>0</v>
      </c>
      <c r="X60" s="184">
        <v>0</v>
      </c>
      <c r="Y60" s="229">
        <f t="shared" si="13"/>
        <v>0</v>
      </c>
      <c r="Z60" s="230">
        <f t="shared" si="4"/>
        <v>0</v>
      </c>
      <c r="AA60" s="21">
        <v>0</v>
      </c>
      <c r="AB60" s="204">
        <v>0</v>
      </c>
      <c r="AC60" s="188">
        <f t="shared" si="14"/>
        <v>0</v>
      </c>
      <c r="AD60" s="191">
        <f t="shared" si="5"/>
        <v>0</v>
      </c>
      <c r="AE60" s="21">
        <v>0</v>
      </c>
      <c r="AF60" s="204">
        <v>0</v>
      </c>
      <c r="AG60" s="188">
        <f t="shared" si="15"/>
        <v>0</v>
      </c>
      <c r="AH60" s="191">
        <f t="shared" si="6"/>
        <v>0</v>
      </c>
    </row>
    <row r="61" spans="1:34" x14ac:dyDescent="0.3">
      <c r="A61">
        <v>52</v>
      </c>
      <c r="B61" s="5" t="s">
        <v>39</v>
      </c>
      <c r="C61" s="180">
        <v>0</v>
      </c>
      <c r="D61" s="184">
        <v>0</v>
      </c>
      <c r="E61" s="188">
        <f t="shared" si="7"/>
        <v>0</v>
      </c>
      <c r="F61" s="190">
        <f t="shared" si="8"/>
        <v>0</v>
      </c>
      <c r="G61" s="180">
        <v>0</v>
      </c>
      <c r="H61" s="184">
        <v>0</v>
      </c>
      <c r="I61" s="229">
        <f t="shared" si="9"/>
        <v>0</v>
      </c>
      <c r="J61" s="230">
        <f t="shared" si="0"/>
        <v>0</v>
      </c>
      <c r="K61" s="21">
        <v>0</v>
      </c>
      <c r="L61" s="184">
        <v>0</v>
      </c>
      <c r="M61" s="229">
        <f t="shared" si="10"/>
        <v>0</v>
      </c>
      <c r="N61" s="230">
        <f t="shared" si="1"/>
        <v>0</v>
      </c>
      <c r="O61" s="21">
        <v>0</v>
      </c>
      <c r="P61" s="184">
        <v>0</v>
      </c>
      <c r="Q61" s="227">
        <f t="shared" si="11"/>
        <v>0</v>
      </c>
      <c r="R61" s="230">
        <f t="shared" si="2"/>
        <v>0</v>
      </c>
      <c r="S61" s="21">
        <v>0</v>
      </c>
      <c r="T61" s="184">
        <v>0</v>
      </c>
      <c r="U61" s="229">
        <f t="shared" si="12"/>
        <v>0</v>
      </c>
      <c r="V61" s="230">
        <f t="shared" si="3"/>
        <v>0</v>
      </c>
      <c r="W61" s="21">
        <v>0</v>
      </c>
      <c r="X61" s="184">
        <v>0</v>
      </c>
      <c r="Y61" s="229">
        <f t="shared" si="13"/>
        <v>0</v>
      </c>
      <c r="Z61" s="230">
        <f t="shared" si="4"/>
        <v>0</v>
      </c>
      <c r="AA61" s="21">
        <v>0</v>
      </c>
      <c r="AB61" s="204">
        <v>0</v>
      </c>
      <c r="AC61" s="188">
        <f t="shared" si="14"/>
        <v>0</v>
      </c>
      <c r="AD61" s="191">
        <f t="shared" si="5"/>
        <v>0</v>
      </c>
      <c r="AE61" s="21">
        <v>0</v>
      </c>
      <c r="AF61" s="204">
        <v>0</v>
      </c>
      <c r="AG61" s="188">
        <f t="shared" si="15"/>
        <v>0</v>
      </c>
      <c r="AH61" s="191">
        <f t="shared" si="6"/>
        <v>0</v>
      </c>
    </row>
    <row r="62" spans="1:34" x14ac:dyDescent="0.3">
      <c r="A62">
        <v>53</v>
      </c>
      <c r="B62" s="5" t="s">
        <v>31</v>
      </c>
      <c r="C62" s="180">
        <v>6</v>
      </c>
      <c r="D62" s="184">
        <v>12</v>
      </c>
      <c r="E62" s="188">
        <f t="shared" si="7"/>
        <v>3.468208092485549E-4</v>
      </c>
      <c r="F62" s="190">
        <f t="shared" si="8"/>
        <v>6.9364161849710981E-4</v>
      </c>
      <c r="G62" s="180">
        <v>4</v>
      </c>
      <c r="H62" s="184">
        <v>6</v>
      </c>
      <c r="I62" s="229">
        <f t="shared" si="9"/>
        <v>1.0037641154328732E-3</v>
      </c>
      <c r="J62" s="230">
        <f t="shared" si="0"/>
        <v>1.50564617314931E-3</v>
      </c>
      <c r="K62" s="21">
        <v>2</v>
      </c>
      <c r="L62" s="184">
        <v>2</v>
      </c>
      <c r="M62" s="229">
        <f t="shared" si="10"/>
        <v>1.6326530612244899E-3</v>
      </c>
      <c r="N62" s="230">
        <f t="shared" si="1"/>
        <v>1.6326530612244899E-3</v>
      </c>
      <c r="O62" s="21">
        <v>0</v>
      </c>
      <c r="P62" s="184">
        <v>3</v>
      </c>
      <c r="Q62" s="227">
        <f t="shared" si="11"/>
        <v>0</v>
      </c>
      <c r="R62" s="230">
        <f t="shared" si="2"/>
        <v>3.2880315651030251E-4</v>
      </c>
      <c r="S62" s="21">
        <v>0</v>
      </c>
      <c r="T62" s="184">
        <v>0</v>
      </c>
      <c r="U62" s="229">
        <f t="shared" si="12"/>
        <v>0</v>
      </c>
      <c r="V62" s="230">
        <f t="shared" si="3"/>
        <v>0</v>
      </c>
      <c r="W62" s="21">
        <v>1</v>
      </c>
      <c r="X62" s="184">
        <v>1</v>
      </c>
      <c r="Y62" s="229">
        <f t="shared" si="13"/>
        <v>8.8573959255978745E-4</v>
      </c>
      <c r="Z62" s="230">
        <f t="shared" si="4"/>
        <v>8.8573959255978745E-4</v>
      </c>
      <c r="AA62" s="21">
        <v>0</v>
      </c>
      <c r="AB62" s="204">
        <v>0</v>
      </c>
      <c r="AC62" s="188">
        <f t="shared" si="14"/>
        <v>0</v>
      </c>
      <c r="AD62" s="191">
        <f t="shared" si="5"/>
        <v>0</v>
      </c>
      <c r="AE62" s="21">
        <v>0</v>
      </c>
      <c r="AF62" s="204">
        <v>0</v>
      </c>
      <c r="AG62" s="188">
        <f t="shared" si="15"/>
        <v>0</v>
      </c>
      <c r="AH62" s="191">
        <f t="shared" si="6"/>
        <v>0</v>
      </c>
    </row>
    <row r="63" spans="1:34" x14ac:dyDescent="0.3">
      <c r="A63">
        <v>54</v>
      </c>
      <c r="B63" s="8" t="s">
        <v>32</v>
      </c>
      <c r="C63" s="180">
        <v>700</v>
      </c>
      <c r="D63" s="184">
        <v>781</v>
      </c>
      <c r="E63" s="188">
        <f t="shared" si="7"/>
        <v>4.046242774566474E-2</v>
      </c>
      <c r="F63" s="191">
        <f t="shared" si="8"/>
        <v>4.5144508670520229E-2</v>
      </c>
      <c r="G63" s="180">
        <v>138</v>
      </c>
      <c r="H63" s="184">
        <v>142</v>
      </c>
      <c r="I63" s="229">
        <f t="shared" si="9"/>
        <v>3.4629861982434125E-2</v>
      </c>
      <c r="J63" s="230">
        <f t="shared" si="0"/>
        <v>3.5633626097867001E-2</v>
      </c>
      <c r="K63" s="21">
        <v>28</v>
      </c>
      <c r="L63" s="184">
        <v>30</v>
      </c>
      <c r="M63" s="229">
        <f t="shared" si="10"/>
        <v>2.2857142857142857E-2</v>
      </c>
      <c r="N63" s="230">
        <f t="shared" si="1"/>
        <v>2.4489795918367346E-2</v>
      </c>
      <c r="O63" s="21">
        <v>334</v>
      </c>
      <c r="P63" s="184">
        <v>483</v>
      </c>
      <c r="Q63" s="227">
        <f t="shared" si="11"/>
        <v>3.6606751424813677E-2</v>
      </c>
      <c r="R63" s="230">
        <f t="shared" si="2"/>
        <v>5.29373081981587E-2</v>
      </c>
      <c r="S63" s="21">
        <v>169</v>
      </c>
      <c r="T63" s="184">
        <v>93</v>
      </c>
      <c r="U63" s="229">
        <f t="shared" si="12"/>
        <v>7.9566854990583802E-2</v>
      </c>
      <c r="V63" s="230">
        <f t="shared" si="3"/>
        <v>4.3785310734463276E-2</v>
      </c>
      <c r="W63" s="21">
        <v>56</v>
      </c>
      <c r="X63" s="184">
        <v>29</v>
      </c>
      <c r="Y63" s="229">
        <f t="shared" si="13"/>
        <v>4.9601417183348095E-2</v>
      </c>
      <c r="Z63" s="230">
        <f t="shared" si="4"/>
        <v>2.5686448184233834E-2</v>
      </c>
      <c r="AA63" s="21">
        <v>1</v>
      </c>
      <c r="AB63" s="204">
        <v>0</v>
      </c>
      <c r="AC63" s="188">
        <f t="shared" si="14"/>
        <v>7.6923076923076927E-2</v>
      </c>
      <c r="AD63" s="191">
        <f t="shared" si="5"/>
        <v>0</v>
      </c>
      <c r="AE63" s="21">
        <v>3</v>
      </c>
      <c r="AF63" s="204">
        <v>4</v>
      </c>
      <c r="AG63" s="188">
        <f t="shared" si="15"/>
        <v>4.2857142857142858E-2</v>
      </c>
      <c r="AH63" s="191">
        <f t="shared" si="6"/>
        <v>5.7142857142857141E-2</v>
      </c>
    </row>
    <row r="64" spans="1:34" x14ac:dyDescent="0.3">
      <c r="A64">
        <v>55</v>
      </c>
      <c r="B64" s="5" t="s">
        <v>33</v>
      </c>
      <c r="C64" s="180">
        <v>476</v>
      </c>
      <c r="D64" s="184">
        <v>490</v>
      </c>
      <c r="E64" s="188">
        <f t="shared" si="7"/>
        <v>2.7514450867052023E-2</v>
      </c>
      <c r="F64" s="190">
        <f t="shared" si="8"/>
        <v>2.8323699421965318E-2</v>
      </c>
      <c r="G64" s="180">
        <v>99</v>
      </c>
      <c r="H64" s="184">
        <v>96</v>
      </c>
      <c r="I64" s="229">
        <f t="shared" si="9"/>
        <v>2.4843161856963614E-2</v>
      </c>
      <c r="J64" s="230">
        <f t="shared" si="0"/>
        <v>2.409033877038896E-2</v>
      </c>
      <c r="K64" s="21">
        <v>27</v>
      </c>
      <c r="L64" s="184">
        <v>32</v>
      </c>
      <c r="M64" s="229">
        <f t="shared" si="10"/>
        <v>2.2040816326530613E-2</v>
      </c>
      <c r="N64" s="230">
        <f t="shared" si="1"/>
        <v>2.6122448979591838E-2</v>
      </c>
      <c r="O64" s="21">
        <v>234</v>
      </c>
      <c r="P64" s="184">
        <v>274</v>
      </c>
      <c r="Q64" s="227">
        <f t="shared" si="11"/>
        <v>2.5646646207803596E-2</v>
      </c>
      <c r="R64" s="230">
        <f t="shared" si="2"/>
        <v>3.003068829460763E-2</v>
      </c>
      <c r="S64" s="21">
        <v>96</v>
      </c>
      <c r="T64" s="184">
        <v>70</v>
      </c>
      <c r="U64" s="229">
        <f t="shared" si="12"/>
        <v>4.519774011299435E-2</v>
      </c>
      <c r="V64" s="230">
        <f t="shared" si="3"/>
        <v>3.2956685499058377E-2</v>
      </c>
      <c r="W64" s="21">
        <v>33</v>
      </c>
      <c r="X64" s="184">
        <v>16</v>
      </c>
      <c r="Y64" s="229">
        <f t="shared" si="13"/>
        <v>2.9229406554472984E-2</v>
      </c>
      <c r="Z64" s="230">
        <f t="shared" si="4"/>
        <v>1.4171833480956599E-2</v>
      </c>
      <c r="AA64" s="21">
        <v>1</v>
      </c>
      <c r="AB64" s="204">
        <v>0</v>
      </c>
      <c r="AC64" s="188">
        <f t="shared" si="14"/>
        <v>7.6923076923076927E-2</v>
      </c>
      <c r="AD64" s="191">
        <f t="shared" si="5"/>
        <v>0</v>
      </c>
      <c r="AE64" s="21">
        <v>3</v>
      </c>
      <c r="AF64" s="204">
        <v>2</v>
      </c>
      <c r="AG64" s="188">
        <f t="shared" si="15"/>
        <v>4.2857142857142858E-2</v>
      </c>
      <c r="AH64" s="191">
        <f t="shared" si="6"/>
        <v>2.8571428571428571E-2</v>
      </c>
    </row>
    <row r="65" spans="1:34" x14ac:dyDescent="0.3">
      <c r="A65">
        <v>56</v>
      </c>
      <c r="B65" s="5" t="s">
        <v>34</v>
      </c>
      <c r="C65" s="180">
        <v>44</v>
      </c>
      <c r="D65" s="184">
        <v>70</v>
      </c>
      <c r="E65" s="188">
        <f t="shared" si="7"/>
        <v>2.5433526011560694E-3</v>
      </c>
      <c r="F65" s="190">
        <f t="shared" si="8"/>
        <v>4.0462427745664737E-3</v>
      </c>
      <c r="G65" s="180">
        <v>13</v>
      </c>
      <c r="H65" s="184">
        <v>17</v>
      </c>
      <c r="I65" s="229">
        <f t="shared" si="9"/>
        <v>3.2622333751568381E-3</v>
      </c>
      <c r="J65" s="230">
        <f t="shared" si="0"/>
        <v>4.2659974905897118E-3</v>
      </c>
      <c r="K65" s="21">
        <v>6</v>
      </c>
      <c r="L65" s="184">
        <v>10</v>
      </c>
      <c r="M65" s="229">
        <f t="shared" si="10"/>
        <v>4.8979591836734691E-3</v>
      </c>
      <c r="N65" s="230">
        <f t="shared" si="1"/>
        <v>8.1632653061224497E-3</v>
      </c>
      <c r="O65" s="21">
        <v>16</v>
      </c>
      <c r="P65" s="184">
        <v>37</v>
      </c>
      <c r="Q65" s="227">
        <f t="shared" si="11"/>
        <v>1.7536168347216134E-3</v>
      </c>
      <c r="R65" s="230">
        <f t="shared" si="2"/>
        <v>4.055238930293731E-3</v>
      </c>
      <c r="S65" s="21">
        <v>8</v>
      </c>
      <c r="T65" s="184">
        <v>6</v>
      </c>
      <c r="U65" s="229">
        <f t="shared" si="12"/>
        <v>3.766478342749529E-3</v>
      </c>
      <c r="V65" s="230">
        <f t="shared" si="3"/>
        <v>2.8248587570621469E-3</v>
      </c>
      <c r="W65" s="21">
        <v>0</v>
      </c>
      <c r="X65" s="184">
        <v>0</v>
      </c>
      <c r="Y65" s="229">
        <f t="shared" si="13"/>
        <v>0</v>
      </c>
      <c r="Z65" s="230">
        <f t="shared" si="4"/>
        <v>0</v>
      </c>
      <c r="AA65" s="21">
        <v>0</v>
      </c>
      <c r="AB65" s="204">
        <v>0</v>
      </c>
      <c r="AC65" s="188">
        <f t="shared" si="14"/>
        <v>0</v>
      </c>
      <c r="AD65" s="191">
        <f t="shared" si="5"/>
        <v>0</v>
      </c>
      <c r="AE65" s="21">
        <v>0</v>
      </c>
      <c r="AF65" s="204">
        <v>0</v>
      </c>
      <c r="AG65" s="188">
        <f t="shared" si="15"/>
        <v>0</v>
      </c>
      <c r="AH65" s="191">
        <f t="shared" si="6"/>
        <v>0</v>
      </c>
    </row>
    <row r="66" spans="1:34" x14ac:dyDescent="0.3">
      <c r="A66">
        <v>57</v>
      </c>
      <c r="B66" s="5" t="s">
        <v>319</v>
      </c>
      <c r="C66" s="180">
        <v>11</v>
      </c>
      <c r="D66" s="184">
        <v>17</v>
      </c>
      <c r="E66" s="188">
        <f t="shared" si="7"/>
        <v>6.3583815028901735E-4</v>
      </c>
      <c r="F66" s="190">
        <f t="shared" si="8"/>
        <v>9.826589595375722E-4</v>
      </c>
      <c r="G66" s="180">
        <v>3</v>
      </c>
      <c r="H66" s="184">
        <v>1</v>
      </c>
      <c r="I66" s="229">
        <f t="shared" si="9"/>
        <v>7.5282308657465501E-4</v>
      </c>
      <c r="J66" s="230">
        <f t="shared" si="0"/>
        <v>2.509410288582183E-4</v>
      </c>
      <c r="K66" s="21">
        <v>2</v>
      </c>
      <c r="L66" s="184">
        <v>0</v>
      </c>
      <c r="M66" s="229">
        <f t="shared" si="10"/>
        <v>1.6326530612244899E-3</v>
      </c>
      <c r="N66" s="230">
        <f t="shared" si="1"/>
        <v>0</v>
      </c>
      <c r="O66" s="21">
        <v>6</v>
      </c>
      <c r="P66" s="184">
        <v>12</v>
      </c>
      <c r="Q66" s="227">
        <f t="shared" si="11"/>
        <v>6.5760631302060502E-4</v>
      </c>
      <c r="R66" s="230">
        <f t="shared" si="2"/>
        <v>1.31521262604121E-3</v>
      </c>
      <c r="S66" s="21">
        <v>0</v>
      </c>
      <c r="T66" s="184">
        <v>4</v>
      </c>
      <c r="U66" s="229">
        <f t="shared" si="12"/>
        <v>0</v>
      </c>
      <c r="V66" s="230">
        <f t="shared" si="3"/>
        <v>1.8832391713747645E-3</v>
      </c>
      <c r="W66" s="21">
        <v>0</v>
      </c>
      <c r="X66" s="184">
        <v>0</v>
      </c>
      <c r="Y66" s="229">
        <f t="shared" si="13"/>
        <v>0</v>
      </c>
      <c r="Z66" s="230">
        <f t="shared" si="4"/>
        <v>0</v>
      </c>
      <c r="AA66" s="21">
        <v>0</v>
      </c>
      <c r="AB66" s="204">
        <v>0</v>
      </c>
      <c r="AC66" s="188">
        <f t="shared" si="14"/>
        <v>0</v>
      </c>
      <c r="AD66" s="191">
        <f t="shared" si="5"/>
        <v>0</v>
      </c>
      <c r="AE66" s="21">
        <v>0</v>
      </c>
      <c r="AF66" s="204">
        <v>0</v>
      </c>
      <c r="AG66" s="188">
        <f t="shared" si="15"/>
        <v>0</v>
      </c>
      <c r="AH66" s="191">
        <f t="shared" si="6"/>
        <v>0</v>
      </c>
    </row>
    <row r="67" spans="1:34" x14ac:dyDescent="0.3">
      <c r="A67">
        <v>58</v>
      </c>
      <c r="B67" s="5" t="s">
        <v>320</v>
      </c>
      <c r="C67" s="180">
        <v>7</v>
      </c>
      <c r="D67" s="184">
        <v>7</v>
      </c>
      <c r="E67" s="188">
        <f t="shared" si="7"/>
        <v>4.0462427745664741E-4</v>
      </c>
      <c r="F67" s="190">
        <f t="shared" si="8"/>
        <v>4.0462427745664741E-4</v>
      </c>
      <c r="G67" s="180">
        <v>2</v>
      </c>
      <c r="H67" s="184">
        <v>2</v>
      </c>
      <c r="I67" s="229">
        <f t="shared" si="9"/>
        <v>5.018820577164366E-4</v>
      </c>
      <c r="J67" s="230">
        <f t="shared" si="0"/>
        <v>5.018820577164366E-4</v>
      </c>
      <c r="K67" s="21">
        <v>0</v>
      </c>
      <c r="L67" s="184">
        <v>0</v>
      </c>
      <c r="M67" s="229">
        <f t="shared" si="10"/>
        <v>0</v>
      </c>
      <c r="N67" s="230">
        <f t="shared" si="1"/>
        <v>0</v>
      </c>
      <c r="O67" s="21">
        <v>1</v>
      </c>
      <c r="P67" s="184">
        <v>1</v>
      </c>
      <c r="Q67" s="227">
        <f t="shared" si="11"/>
        <v>1.0960105217010084E-4</v>
      </c>
      <c r="R67" s="230">
        <f t="shared" si="2"/>
        <v>1.0960105217010084E-4</v>
      </c>
      <c r="S67" s="21">
        <v>4</v>
      </c>
      <c r="T67" s="184">
        <v>4</v>
      </c>
      <c r="U67" s="229">
        <f t="shared" si="12"/>
        <v>1.8832391713747645E-3</v>
      </c>
      <c r="V67" s="230">
        <f t="shared" si="3"/>
        <v>1.8832391713747645E-3</v>
      </c>
      <c r="W67" s="21">
        <v>0</v>
      </c>
      <c r="X67" s="184">
        <v>0</v>
      </c>
      <c r="Y67" s="229">
        <f t="shared" si="13"/>
        <v>0</v>
      </c>
      <c r="Z67" s="230">
        <f t="shared" si="4"/>
        <v>0</v>
      </c>
      <c r="AA67" s="21">
        <v>0</v>
      </c>
      <c r="AB67" s="204">
        <v>0</v>
      </c>
      <c r="AC67" s="188">
        <f t="shared" si="14"/>
        <v>0</v>
      </c>
      <c r="AD67" s="191">
        <f t="shared" si="5"/>
        <v>0</v>
      </c>
      <c r="AE67" s="21">
        <v>0</v>
      </c>
      <c r="AF67" s="204">
        <v>0</v>
      </c>
      <c r="AG67" s="188">
        <f t="shared" si="15"/>
        <v>0</v>
      </c>
      <c r="AH67" s="191">
        <f t="shared" si="6"/>
        <v>0</v>
      </c>
    </row>
    <row r="68" spans="1:34" x14ac:dyDescent="0.3">
      <c r="A68">
        <v>59</v>
      </c>
      <c r="B68" s="5" t="s">
        <v>321</v>
      </c>
      <c r="C68" s="180">
        <v>533</v>
      </c>
      <c r="D68" s="184">
        <v>675</v>
      </c>
      <c r="E68" s="188">
        <f t="shared" si="7"/>
        <v>3.0809248554913293E-2</v>
      </c>
      <c r="F68" s="190">
        <f t="shared" si="8"/>
        <v>3.9017341040462429E-2</v>
      </c>
      <c r="G68" s="180">
        <v>133</v>
      </c>
      <c r="H68" s="184">
        <v>184</v>
      </c>
      <c r="I68" s="229">
        <f t="shared" si="9"/>
        <v>3.3375156838143037E-2</v>
      </c>
      <c r="J68" s="230">
        <f t="shared" si="0"/>
        <v>4.6173149309912169E-2</v>
      </c>
      <c r="K68" s="21">
        <v>29</v>
      </c>
      <c r="L68" s="184">
        <v>44</v>
      </c>
      <c r="M68" s="229">
        <f t="shared" si="10"/>
        <v>2.3673469387755101E-2</v>
      </c>
      <c r="N68" s="230">
        <f t="shared" si="1"/>
        <v>3.5918367346938776E-2</v>
      </c>
      <c r="O68" s="21">
        <v>245</v>
      </c>
      <c r="P68" s="184">
        <v>336</v>
      </c>
      <c r="Q68" s="227">
        <f t="shared" si="11"/>
        <v>2.6852257781674705E-2</v>
      </c>
      <c r="R68" s="230">
        <f t="shared" si="2"/>
        <v>3.6825953529153882E-2</v>
      </c>
      <c r="S68" s="21">
        <v>89</v>
      </c>
      <c r="T68" s="184">
        <v>86</v>
      </c>
      <c r="U68" s="229">
        <f t="shared" si="12"/>
        <v>4.1902071563088512E-2</v>
      </c>
      <c r="V68" s="230">
        <f t="shared" si="3"/>
        <v>4.0489642184557438E-2</v>
      </c>
      <c r="W68" s="21">
        <v>60</v>
      </c>
      <c r="X68" s="184">
        <v>23</v>
      </c>
      <c r="Y68" s="229">
        <f t="shared" si="13"/>
        <v>5.3144375553587246E-2</v>
      </c>
      <c r="Z68" s="230">
        <f t="shared" si="4"/>
        <v>2.0372010628875111E-2</v>
      </c>
      <c r="AA68" s="21">
        <v>0</v>
      </c>
      <c r="AB68" s="204">
        <v>0</v>
      </c>
      <c r="AC68" s="188">
        <f t="shared" si="14"/>
        <v>0</v>
      </c>
      <c r="AD68" s="191">
        <f t="shared" si="5"/>
        <v>0</v>
      </c>
      <c r="AE68" s="21">
        <v>0</v>
      </c>
      <c r="AF68" s="204">
        <v>2</v>
      </c>
      <c r="AG68" s="188">
        <f t="shared" si="15"/>
        <v>0</v>
      </c>
      <c r="AH68" s="191">
        <f t="shared" si="6"/>
        <v>2.8571428571428571E-2</v>
      </c>
    </row>
    <row r="69" spans="1:34" x14ac:dyDescent="0.3">
      <c r="A69">
        <v>60</v>
      </c>
      <c r="B69" s="5" t="s">
        <v>156</v>
      </c>
      <c r="C69" s="180">
        <v>17</v>
      </c>
      <c r="D69" s="184">
        <v>22</v>
      </c>
      <c r="E69" s="188">
        <f t="shared" si="7"/>
        <v>9.826589595375722E-4</v>
      </c>
      <c r="F69" s="190">
        <f t="shared" si="8"/>
        <v>1.2716763005780347E-3</v>
      </c>
      <c r="G69" s="180">
        <v>5</v>
      </c>
      <c r="H69" s="184">
        <v>8</v>
      </c>
      <c r="I69" s="229">
        <f t="shared" si="9"/>
        <v>1.2547051442910915E-3</v>
      </c>
      <c r="J69" s="230">
        <f t="shared" si="0"/>
        <v>2.0075282308657464E-3</v>
      </c>
      <c r="K69" s="21">
        <v>1</v>
      </c>
      <c r="L69" s="184">
        <v>0</v>
      </c>
      <c r="M69" s="229">
        <f t="shared" si="10"/>
        <v>8.1632653061224493E-4</v>
      </c>
      <c r="N69" s="230">
        <f t="shared" si="1"/>
        <v>0</v>
      </c>
      <c r="O69" s="21">
        <v>10</v>
      </c>
      <c r="P69" s="184">
        <v>12</v>
      </c>
      <c r="Q69" s="227">
        <f t="shared" si="11"/>
        <v>1.0960105217010083E-3</v>
      </c>
      <c r="R69" s="230">
        <f t="shared" si="2"/>
        <v>1.31521262604121E-3</v>
      </c>
      <c r="S69" s="21">
        <v>1</v>
      </c>
      <c r="T69" s="184">
        <v>2</v>
      </c>
      <c r="U69" s="229">
        <f t="shared" si="12"/>
        <v>4.7080979284369113E-4</v>
      </c>
      <c r="V69" s="230">
        <f t="shared" si="3"/>
        <v>9.4161958568738226E-4</v>
      </c>
      <c r="W69" s="21">
        <v>0</v>
      </c>
      <c r="X69" s="184">
        <v>0</v>
      </c>
      <c r="Y69" s="229">
        <f t="shared" si="13"/>
        <v>0</v>
      </c>
      <c r="Z69" s="230">
        <f t="shared" si="4"/>
        <v>0</v>
      </c>
      <c r="AA69" s="21">
        <v>0</v>
      </c>
      <c r="AB69" s="204">
        <v>0</v>
      </c>
      <c r="AC69" s="188">
        <f t="shared" si="14"/>
        <v>0</v>
      </c>
      <c r="AD69" s="191">
        <f t="shared" si="5"/>
        <v>0</v>
      </c>
      <c r="AE69" s="21">
        <v>0</v>
      </c>
      <c r="AF69" s="204">
        <v>0</v>
      </c>
      <c r="AG69" s="188">
        <f t="shared" si="15"/>
        <v>0</v>
      </c>
      <c r="AH69" s="191">
        <f t="shared" si="6"/>
        <v>0</v>
      </c>
    </row>
    <row r="70" spans="1:34" x14ac:dyDescent="0.3">
      <c r="A70">
        <v>61</v>
      </c>
      <c r="B70" s="5" t="s">
        <v>35</v>
      </c>
      <c r="C70" s="180">
        <v>395</v>
      </c>
      <c r="D70" s="184">
        <v>431</v>
      </c>
      <c r="E70" s="188">
        <f t="shared" si="7"/>
        <v>2.2832369942196531E-2</v>
      </c>
      <c r="F70" s="190">
        <f t="shared" si="8"/>
        <v>2.4913294797687863E-2</v>
      </c>
      <c r="G70" s="180">
        <v>78</v>
      </c>
      <c r="H70" s="184">
        <v>94</v>
      </c>
      <c r="I70" s="229">
        <f t="shared" si="9"/>
        <v>1.957340025094103E-2</v>
      </c>
      <c r="J70" s="230">
        <f t="shared" si="0"/>
        <v>2.3588456712672522E-2</v>
      </c>
      <c r="K70" s="21">
        <v>19</v>
      </c>
      <c r="L70" s="184">
        <v>23</v>
      </c>
      <c r="M70" s="229">
        <f t="shared" si="10"/>
        <v>1.5510204081632653E-2</v>
      </c>
      <c r="N70" s="230">
        <f t="shared" si="1"/>
        <v>1.8775510204081632E-2</v>
      </c>
      <c r="O70" s="21">
        <v>198</v>
      </c>
      <c r="P70" s="184">
        <v>242</v>
      </c>
      <c r="Q70" s="227">
        <f t="shared" si="11"/>
        <v>2.1701008329679965E-2</v>
      </c>
      <c r="R70" s="230">
        <f t="shared" si="2"/>
        <v>2.6523454625164401E-2</v>
      </c>
      <c r="S70" s="21">
        <v>94</v>
      </c>
      <c r="T70" s="184">
        <v>58</v>
      </c>
      <c r="U70" s="229">
        <f t="shared" si="12"/>
        <v>4.4256120527306965E-2</v>
      </c>
      <c r="V70" s="230">
        <f t="shared" si="3"/>
        <v>2.7306967984934087E-2</v>
      </c>
      <c r="W70" s="21">
        <v>13</v>
      </c>
      <c r="X70" s="184">
        <v>7</v>
      </c>
      <c r="Y70" s="229">
        <f t="shared" si="13"/>
        <v>1.1514614703277236E-2</v>
      </c>
      <c r="Z70" s="230">
        <f t="shared" si="4"/>
        <v>6.2001771479185119E-3</v>
      </c>
      <c r="AA70" s="21">
        <v>0</v>
      </c>
      <c r="AB70" s="204">
        <v>0</v>
      </c>
      <c r="AC70" s="188">
        <f t="shared" si="14"/>
        <v>0</v>
      </c>
      <c r="AD70" s="191">
        <f t="shared" si="5"/>
        <v>0</v>
      </c>
      <c r="AE70" s="21">
        <v>0</v>
      </c>
      <c r="AF70" s="204">
        <v>7</v>
      </c>
      <c r="AG70" s="188">
        <f t="shared" si="15"/>
        <v>0</v>
      </c>
      <c r="AH70" s="191">
        <f t="shared" si="6"/>
        <v>0.1</v>
      </c>
    </row>
    <row r="71" spans="1:34" x14ac:dyDescent="0.3">
      <c r="A71">
        <v>62</v>
      </c>
      <c r="B71" s="5" t="s">
        <v>36</v>
      </c>
      <c r="C71" s="182">
        <v>5</v>
      </c>
      <c r="D71" s="185">
        <v>6</v>
      </c>
      <c r="E71" s="192">
        <f t="shared" si="7"/>
        <v>2.8901734104046245E-4</v>
      </c>
      <c r="F71" s="193">
        <f t="shared" si="8"/>
        <v>3.468208092485549E-4</v>
      </c>
      <c r="G71" s="182">
        <v>3</v>
      </c>
      <c r="H71" s="185">
        <v>2</v>
      </c>
      <c r="I71" s="231">
        <f t="shared" si="9"/>
        <v>7.5282308657465501E-4</v>
      </c>
      <c r="J71" s="232">
        <f t="shared" si="0"/>
        <v>5.018820577164366E-4</v>
      </c>
      <c r="K71" s="182">
        <v>0</v>
      </c>
      <c r="L71" s="185">
        <v>0</v>
      </c>
      <c r="M71" s="231">
        <f t="shared" si="10"/>
        <v>0</v>
      </c>
      <c r="N71" s="232">
        <f t="shared" si="1"/>
        <v>0</v>
      </c>
      <c r="O71" s="182">
        <v>2</v>
      </c>
      <c r="P71" s="185">
        <v>4</v>
      </c>
      <c r="Q71" s="231">
        <f t="shared" si="11"/>
        <v>2.1920210434020167E-4</v>
      </c>
      <c r="R71" s="232">
        <f t="shared" si="2"/>
        <v>4.3840420868040335E-4</v>
      </c>
      <c r="S71" s="182">
        <v>0</v>
      </c>
      <c r="T71" s="185">
        <v>0</v>
      </c>
      <c r="U71" s="231">
        <f t="shared" si="12"/>
        <v>0</v>
      </c>
      <c r="V71" s="232">
        <f t="shared" si="3"/>
        <v>0</v>
      </c>
      <c r="W71" s="182">
        <v>0</v>
      </c>
      <c r="X71" s="185">
        <v>0</v>
      </c>
      <c r="Y71" s="231">
        <f t="shared" si="13"/>
        <v>0</v>
      </c>
      <c r="Z71" s="232">
        <f t="shared" si="4"/>
        <v>0</v>
      </c>
      <c r="AA71" s="157">
        <v>0</v>
      </c>
      <c r="AB71" s="237">
        <v>0</v>
      </c>
      <c r="AC71" s="192">
        <f t="shared" si="14"/>
        <v>0</v>
      </c>
      <c r="AD71" s="193">
        <f t="shared" si="5"/>
        <v>0</v>
      </c>
      <c r="AE71" s="157">
        <v>0</v>
      </c>
      <c r="AF71" s="237">
        <v>0</v>
      </c>
      <c r="AG71" s="192">
        <f t="shared" si="15"/>
        <v>0</v>
      </c>
      <c r="AH71" s="193">
        <f t="shared" si="6"/>
        <v>0</v>
      </c>
    </row>
    <row r="72" spans="1:34" x14ac:dyDescent="0.3">
      <c r="B72" s="6" t="s">
        <v>68</v>
      </c>
      <c r="C72"/>
      <c r="D72"/>
      <c r="E72"/>
      <c r="F72"/>
      <c r="O72" s="13"/>
      <c r="P72" s="13"/>
      <c r="Q72" s="13"/>
      <c r="R72" s="11"/>
      <c r="S72" s="13"/>
      <c r="T72" s="13"/>
      <c r="U72" s="13"/>
      <c r="V72" s="11"/>
      <c r="W72" s="13"/>
      <c r="X72" s="13"/>
      <c r="Y72" s="13"/>
      <c r="Z72" s="11"/>
      <c r="AA72" s="13"/>
      <c r="AB72" s="13"/>
      <c r="AC72" s="13"/>
      <c r="AD72" s="11"/>
    </row>
    <row r="73" spans="1:34" x14ac:dyDescent="0.3">
      <c r="B73" s="113" t="s">
        <v>43</v>
      </c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3"/>
      <c r="P73" s="13"/>
      <c r="Q73" s="13"/>
      <c r="R73" s="11"/>
      <c r="S73" s="13"/>
      <c r="T73" s="13"/>
      <c r="U73" s="13"/>
      <c r="V73" s="11"/>
      <c r="W73" s="13"/>
      <c r="X73" s="13"/>
      <c r="Y73" s="13"/>
      <c r="Z73" s="11"/>
      <c r="AA73" s="13"/>
      <c r="AB73" s="13"/>
      <c r="AC73" s="13"/>
      <c r="AD73" s="11"/>
    </row>
    <row r="74" spans="1:34" x14ac:dyDescent="0.3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3"/>
      <c r="P74" s="13"/>
      <c r="Q74" s="13"/>
      <c r="R74" s="11"/>
      <c r="S74" s="13"/>
      <c r="T74" s="13"/>
      <c r="U74" s="13"/>
      <c r="V74" s="11"/>
      <c r="W74" s="13"/>
      <c r="X74" s="13"/>
      <c r="Y74" s="13"/>
      <c r="Z74" s="11"/>
      <c r="AA74" s="13"/>
      <c r="AB74" s="13"/>
      <c r="AC74" s="13"/>
      <c r="AD74" s="11"/>
    </row>
    <row r="75" spans="1:34" x14ac:dyDescent="0.3">
      <c r="C75" s="15"/>
      <c r="D75" s="15"/>
      <c r="E75" s="15"/>
      <c r="F75" s="15"/>
      <c r="G75" s="13"/>
      <c r="H75" s="13"/>
      <c r="I75" s="13"/>
      <c r="J75" s="11"/>
      <c r="K75" s="13"/>
      <c r="L75" s="13"/>
      <c r="M75" s="13"/>
      <c r="N75" s="11"/>
      <c r="O75" s="13"/>
      <c r="P75" s="13"/>
      <c r="Q75" s="13"/>
      <c r="R75" s="11"/>
      <c r="S75" s="13"/>
      <c r="T75" s="13"/>
      <c r="U75" s="13"/>
      <c r="V75" s="11"/>
      <c r="W75" s="13"/>
      <c r="X75" s="13"/>
      <c r="Y75" s="13"/>
      <c r="Z75" s="11"/>
      <c r="AA75" s="13"/>
      <c r="AB75" s="13"/>
      <c r="AC75" s="13"/>
      <c r="AD75" s="11"/>
    </row>
    <row r="76" spans="1:34" x14ac:dyDescent="0.3">
      <c r="C76" s="15"/>
      <c r="D76" s="15"/>
      <c r="E76" s="15"/>
      <c r="F76" s="15"/>
      <c r="G76" s="13"/>
      <c r="H76" s="13"/>
      <c r="I76" s="13"/>
      <c r="J76" s="11"/>
      <c r="K76" s="13"/>
      <c r="L76" s="13"/>
      <c r="M76" s="13"/>
      <c r="N76" s="11"/>
      <c r="O76" s="13"/>
      <c r="P76" s="13"/>
      <c r="Q76" s="13"/>
      <c r="R76" s="11"/>
      <c r="S76" s="13"/>
      <c r="T76" s="13"/>
      <c r="U76" s="13"/>
      <c r="V76" s="11"/>
      <c r="W76" s="13"/>
      <c r="X76" s="13"/>
      <c r="Y76" s="13"/>
      <c r="Z76" s="11"/>
      <c r="AA76" s="13"/>
      <c r="AB76" s="13"/>
      <c r="AC76" s="13"/>
      <c r="AD76" s="11"/>
    </row>
    <row r="77" spans="1:34" x14ac:dyDescent="0.3">
      <c r="C77" s="15"/>
      <c r="D77" s="15"/>
      <c r="E77" s="15"/>
      <c r="F77" s="15"/>
      <c r="G77" s="13"/>
      <c r="H77" s="13"/>
      <c r="I77" s="13"/>
      <c r="J77" s="11"/>
      <c r="K77" s="13"/>
      <c r="L77" s="13"/>
      <c r="M77" s="13"/>
      <c r="N77" s="11"/>
      <c r="O77" s="13"/>
      <c r="P77" s="13"/>
      <c r="Q77" s="13"/>
      <c r="R77" s="11"/>
      <c r="S77" s="13"/>
      <c r="T77" s="13"/>
      <c r="U77" s="13"/>
      <c r="V77" s="11"/>
      <c r="W77" s="13"/>
      <c r="X77" s="13"/>
      <c r="Y77" s="13"/>
      <c r="Z77" s="11"/>
      <c r="AA77" s="13"/>
      <c r="AB77" s="13"/>
      <c r="AC77" s="13"/>
      <c r="AD77" s="11"/>
    </row>
    <row r="78" spans="1:34" x14ac:dyDescent="0.3">
      <c r="C78" s="15"/>
      <c r="D78" s="15"/>
      <c r="E78" s="15"/>
      <c r="F78" s="15"/>
      <c r="G78" s="13"/>
      <c r="H78" s="13"/>
      <c r="I78" s="13"/>
      <c r="J78" s="11"/>
      <c r="K78" s="13"/>
      <c r="L78" s="13"/>
      <c r="M78" s="13"/>
      <c r="N78" s="11"/>
      <c r="O78" s="13"/>
      <c r="P78" s="13"/>
      <c r="Q78" s="13"/>
      <c r="R78" s="11"/>
      <c r="S78" s="13"/>
      <c r="T78" s="13"/>
      <c r="U78" s="13"/>
      <c r="V78" s="11"/>
      <c r="W78" s="13"/>
      <c r="X78" s="13"/>
      <c r="Y78" s="13"/>
      <c r="Z78" s="11"/>
      <c r="AA78" s="13"/>
      <c r="AB78" s="13"/>
      <c r="AC78" s="13"/>
      <c r="AD78" s="11"/>
    </row>
    <row r="79" spans="1:34" x14ac:dyDescent="0.3">
      <c r="C79" s="15"/>
      <c r="D79" s="15"/>
      <c r="E79" s="15"/>
      <c r="F79" s="15"/>
      <c r="G79" s="13"/>
      <c r="H79" s="13"/>
      <c r="I79" s="13"/>
      <c r="J79" s="11"/>
      <c r="K79" s="13"/>
      <c r="L79" s="13"/>
      <c r="M79" s="13"/>
      <c r="N79" s="11"/>
      <c r="O79" s="13"/>
      <c r="P79" s="13"/>
      <c r="Q79" s="13"/>
      <c r="R79" s="11"/>
      <c r="S79" s="13"/>
      <c r="T79" s="13"/>
      <c r="U79" s="13"/>
      <c r="V79" s="11"/>
      <c r="W79" s="13"/>
      <c r="X79" s="13"/>
      <c r="Y79" s="13"/>
      <c r="Z79" s="11"/>
      <c r="AA79" s="13"/>
      <c r="AB79" s="13"/>
      <c r="AC79" s="13"/>
      <c r="AD79" s="11"/>
    </row>
    <row r="80" spans="1:34" x14ac:dyDescent="0.3">
      <c r="C80" s="15"/>
      <c r="D80" s="15"/>
      <c r="E80" s="15"/>
      <c r="F80" s="15"/>
      <c r="G80" s="13"/>
      <c r="H80" s="13"/>
      <c r="I80" s="13"/>
      <c r="J80" s="11"/>
      <c r="K80" s="13"/>
      <c r="L80" s="13"/>
      <c r="M80" s="13"/>
      <c r="N80" s="11"/>
      <c r="O80" s="13"/>
      <c r="P80" s="13"/>
      <c r="Q80" s="13"/>
      <c r="R80" s="11"/>
      <c r="S80" s="13"/>
      <c r="T80" s="13"/>
      <c r="U80" s="13"/>
      <c r="V80" s="11"/>
      <c r="W80" s="13"/>
      <c r="X80" s="13"/>
      <c r="Y80" s="13"/>
      <c r="Z80" s="11"/>
      <c r="AA80" s="13"/>
      <c r="AB80" s="13"/>
      <c r="AC80" s="13"/>
      <c r="AD80" s="11"/>
    </row>
    <row r="81" spans="3:30" x14ac:dyDescent="0.3">
      <c r="C81" s="15"/>
      <c r="D81" s="15"/>
      <c r="E81" s="15"/>
      <c r="F81" s="15"/>
      <c r="G81" s="13"/>
      <c r="H81" s="13"/>
      <c r="I81" s="13"/>
      <c r="J81" s="11"/>
      <c r="K81" s="13"/>
      <c r="L81" s="13"/>
      <c r="M81" s="13"/>
      <c r="N81" s="11"/>
      <c r="O81" s="13"/>
      <c r="P81" s="13"/>
      <c r="Q81" s="13"/>
      <c r="R81" s="11"/>
      <c r="S81" s="13"/>
      <c r="T81" s="13"/>
      <c r="U81" s="13"/>
      <c r="V81" s="11"/>
      <c r="W81" s="13"/>
      <c r="X81" s="13"/>
      <c r="Y81" s="13"/>
      <c r="Z81" s="11"/>
      <c r="AA81" s="13"/>
      <c r="AB81" s="13"/>
      <c r="AC81" s="13"/>
      <c r="AD81" s="11"/>
    </row>
    <row r="82" spans="3:30" x14ac:dyDescent="0.3">
      <c r="C82" s="15"/>
      <c r="D82" s="15"/>
      <c r="E82" s="15"/>
      <c r="F82" s="15"/>
      <c r="G82" s="13"/>
      <c r="H82" s="13"/>
      <c r="I82" s="13"/>
      <c r="J82" s="11"/>
      <c r="K82" s="13"/>
      <c r="L82" s="13"/>
      <c r="M82" s="13"/>
      <c r="N82" s="11"/>
      <c r="O82" s="13"/>
      <c r="P82" s="13"/>
      <c r="Q82" s="13"/>
      <c r="R82" s="11"/>
      <c r="S82" s="13"/>
      <c r="T82" s="13"/>
      <c r="U82" s="13"/>
      <c r="V82" s="11"/>
      <c r="W82" s="13"/>
      <c r="X82" s="13"/>
      <c r="Y82" s="13"/>
      <c r="Z82" s="11"/>
      <c r="AA82" s="13"/>
      <c r="AB82" s="13"/>
      <c r="AC82" s="13"/>
      <c r="AD82" s="11"/>
    </row>
    <row r="83" spans="3:30" x14ac:dyDescent="0.3">
      <c r="C83" s="15"/>
      <c r="D83" s="15"/>
      <c r="E83" s="15"/>
      <c r="F83" s="15"/>
      <c r="G83" s="13"/>
      <c r="H83" s="13"/>
      <c r="I83" s="13"/>
      <c r="J83" s="11"/>
      <c r="K83" s="13"/>
      <c r="L83" s="13"/>
      <c r="M83" s="13"/>
      <c r="N83" s="11"/>
      <c r="O83" s="13"/>
      <c r="P83" s="13"/>
      <c r="Q83" s="13"/>
      <c r="R83" s="11"/>
      <c r="S83" s="13"/>
      <c r="T83" s="13"/>
      <c r="U83" s="13"/>
      <c r="V83" s="11"/>
      <c r="W83" s="13"/>
      <c r="X83" s="13"/>
      <c r="Y83" s="13"/>
      <c r="Z83" s="11"/>
      <c r="AA83" s="13"/>
      <c r="AB83" s="13"/>
      <c r="AC83" s="13"/>
      <c r="AD83" s="11"/>
    </row>
    <row r="84" spans="3:30" x14ac:dyDescent="0.3">
      <c r="C84" s="15"/>
      <c r="D84" s="15"/>
      <c r="E84" s="15"/>
      <c r="F84" s="15"/>
      <c r="G84" s="13"/>
      <c r="H84" s="13"/>
      <c r="I84" s="13"/>
      <c r="J84" s="11"/>
      <c r="K84" s="13"/>
      <c r="L84" s="13"/>
      <c r="M84" s="13"/>
      <c r="N84" s="11"/>
      <c r="O84" s="13"/>
      <c r="P84" s="13"/>
      <c r="Q84" s="13"/>
      <c r="R84" s="11"/>
      <c r="S84" s="13"/>
      <c r="T84" s="13"/>
      <c r="U84" s="13"/>
      <c r="V84" s="11"/>
      <c r="W84" s="13"/>
      <c r="X84" s="13"/>
      <c r="Y84" s="13"/>
      <c r="Z84" s="11"/>
      <c r="AA84" s="13"/>
      <c r="AB84" s="13"/>
      <c r="AC84" s="13"/>
      <c r="AD84" s="11"/>
    </row>
    <row r="85" spans="3:30" x14ac:dyDescent="0.3">
      <c r="C85" s="15"/>
      <c r="D85" s="15"/>
      <c r="E85" s="15"/>
      <c r="F85" s="15"/>
      <c r="G85" s="13"/>
      <c r="H85" s="13"/>
      <c r="I85" s="13"/>
      <c r="J85" s="11"/>
      <c r="K85" s="13"/>
      <c r="L85" s="13"/>
      <c r="M85" s="13"/>
      <c r="N85" s="11"/>
      <c r="O85" s="13"/>
      <c r="P85" s="13"/>
      <c r="Q85" s="13"/>
      <c r="R85" s="11"/>
      <c r="S85" s="13"/>
      <c r="T85" s="13"/>
      <c r="U85" s="13"/>
      <c r="V85" s="11"/>
      <c r="W85" s="13"/>
      <c r="X85" s="13"/>
      <c r="Y85" s="13"/>
      <c r="Z85" s="11"/>
      <c r="AA85" s="13"/>
      <c r="AB85" s="13"/>
      <c r="AC85" s="13"/>
      <c r="AD85" s="11"/>
    </row>
    <row r="86" spans="3:30" x14ac:dyDescent="0.3">
      <c r="C86" s="15"/>
      <c r="D86" s="15"/>
      <c r="E86" s="15"/>
      <c r="F86" s="15"/>
      <c r="G86" s="13"/>
      <c r="H86" s="13"/>
      <c r="I86" s="13"/>
      <c r="J86" s="11"/>
      <c r="K86" s="13"/>
      <c r="L86" s="13"/>
      <c r="M86" s="13"/>
      <c r="N86" s="11"/>
      <c r="O86" s="13"/>
      <c r="P86" s="13"/>
      <c r="Q86" s="13"/>
      <c r="R86" s="11"/>
      <c r="S86" s="13"/>
      <c r="T86" s="13"/>
      <c r="U86" s="13"/>
      <c r="V86" s="11"/>
      <c r="W86" s="13"/>
      <c r="X86" s="13"/>
      <c r="Y86" s="13"/>
      <c r="Z86" s="11"/>
      <c r="AA86" s="13"/>
      <c r="AB86" s="13"/>
      <c r="AC86" s="13"/>
      <c r="AD86" s="11"/>
    </row>
    <row r="87" spans="3:30" x14ac:dyDescent="0.3">
      <c r="C87" s="15"/>
      <c r="D87" s="15"/>
      <c r="E87" s="15"/>
      <c r="F87" s="15"/>
      <c r="G87" s="13"/>
      <c r="H87" s="13"/>
      <c r="I87" s="13"/>
      <c r="J87" s="11"/>
      <c r="K87" s="13"/>
      <c r="L87" s="13"/>
      <c r="M87" s="13"/>
      <c r="N87" s="11"/>
      <c r="O87" s="13"/>
      <c r="P87" s="13"/>
      <c r="Q87" s="13"/>
      <c r="R87" s="11"/>
      <c r="S87" s="13"/>
      <c r="T87" s="13"/>
      <c r="U87" s="13"/>
      <c r="V87" s="11"/>
      <c r="W87" s="13"/>
      <c r="X87" s="13"/>
      <c r="Y87" s="13"/>
      <c r="Z87" s="11"/>
      <c r="AA87" s="13"/>
      <c r="AB87" s="13"/>
      <c r="AC87" s="13"/>
      <c r="AD87" s="11"/>
    </row>
    <row r="88" spans="3:30" x14ac:dyDescent="0.3">
      <c r="C88" s="15"/>
      <c r="D88" s="15"/>
      <c r="E88" s="15"/>
      <c r="F88" s="15"/>
      <c r="G88" s="13"/>
      <c r="H88" s="13"/>
      <c r="I88" s="13"/>
      <c r="J88" s="11"/>
      <c r="K88" s="13"/>
      <c r="L88" s="13"/>
      <c r="M88" s="13"/>
      <c r="N88" s="11"/>
      <c r="O88" s="13"/>
      <c r="P88" s="13"/>
      <c r="Q88" s="13"/>
      <c r="R88" s="11"/>
      <c r="S88" s="13"/>
      <c r="T88" s="13"/>
      <c r="U88" s="13"/>
      <c r="V88" s="11"/>
      <c r="W88" s="13"/>
      <c r="X88" s="13"/>
      <c r="Y88" s="13"/>
      <c r="Z88" s="11"/>
      <c r="AA88" s="13"/>
      <c r="AB88" s="13"/>
      <c r="AC88" s="13"/>
      <c r="AD88" s="11"/>
    </row>
    <row r="89" spans="3:30" x14ac:dyDescent="0.3">
      <c r="C89" s="15"/>
      <c r="D89" s="15"/>
      <c r="E89" s="15"/>
      <c r="F89" s="15"/>
      <c r="G89" s="13"/>
      <c r="H89" s="13"/>
      <c r="I89" s="13"/>
      <c r="J89" s="11"/>
      <c r="K89" s="13"/>
      <c r="L89" s="13"/>
      <c r="M89" s="13"/>
      <c r="N89" s="11"/>
      <c r="O89" s="13"/>
      <c r="P89" s="13"/>
      <c r="Q89" s="13"/>
      <c r="R89" s="11"/>
      <c r="S89" s="13"/>
      <c r="T89" s="13"/>
      <c r="U89" s="13"/>
      <c r="V89" s="11"/>
      <c r="W89" s="13"/>
      <c r="X89" s="13"/>
      <c r="Y89" s="13"/>
      <c r="Z89" s="11"/>
      <c r="AA89" s="13"/>
      <c r="AB89" s="13"/>
      <c r="AC89" s="13"/>
      <c r="AD89" s="11"/>
    </row>
    <row r="90" spans="3:30" x14ac:dyDescent="0.3">
      <c r="C90" s="15"/>
      <c r="D90" s="15"/>
      <c r="E90" s="15"/>
      <c r="F90" s="15"/>
      <c r="G90" s="13"/>
      <c r="H90" s="13"/>
      <c r="I90" s="13"/>
      <c r="J90" s="11"/>
      <c r="K90" s="13"/>
      <c r="L90" s="13"/>
      <c r="M90" s="13"/>
      <c r="N90" s="11"/>
      <c r="O90" s="13"/>
      <c r="P90" s="13"/>
      <c r="Q90" s="13"/>
      <c r="R90" s="11"/>
      <c r="S90" s="13"/>
      <c r="T90" s="13"/>
      <c r="U90" s="13"/>
      <c r="V90" s="11"/>
      <c r="W90" s="13"/>
      <c r="X90" s="13"/>
      <c r="Y90" s="13"/>
      <c r="Z90" s="11"/>
      <c r="AA90" s="13"/>
      <c r="AB90" s="13"/>
      <c r="AC90" s="13"/>
      <c r="AD90" s="11"/>
    </row>
    <row r="91" spans="3:30" x14ac:dyDescent="0.3">
      <c r="C91" s="15"/>
      <c r="D91" s="15"/>
      <c r="E91" s="15"/>
      <c r="F91" s="15"/>
      <c r="G91" s="13"/>
      <c r="H91" s="13"/>
      <c r="I91" s="13"/>
      <c r="J91" s="11"/>
      <c r="K91" s="13"/>
      <c r="L91" s="13"/>
      <c r="M91" s="13"/>
      <c r="N91" s="11"/>
      <c r="O91" s="13"/>
      <c r="P91" s="13"/>
      <c r="Q91" s="13"/>
      <c r="R91" s="11"/>
      <c r="S91" s="13"/>
      <c r="T91" s="13"/>
      <c r="U91" s="13"/>
      <c r="V91" s="11"/>
      <c r="W91" s="13"/>
      <c r="X91" s="13"/>
      <c r="Y91" s="13"/>
      <c r="Z91" s="11"/>
      <c r="AA91" s="13"/>
      <c r="AB91" s="13"/>
      <c r="AC91" s="13"/>
      <c r="AD91" s="11"/>
    </row>
    <row r="92" spans="3:30" x14ac:dyDescent="0.3">
      <c r="C92" s="15"/>
      <c r="D92" s="15"/>
      <c r="E92" s="15"/>
      <c r="F92" s="15"/>
      <c r="G92" s="13"/>
      <c r="H92" s="13"/>
      <c r="I92" s="13"/>
      <c r="J92" s="11"/>
      <c r="K92" s="13"/>
      <c r="L92" s="13"/>
      <c r="M92" s="13"/>
      <c r="N92" s="11"/>
      <c r="O92" s="13"/>
      <c r="P92" s="13"/>
      <c r="Q92" s="13"/>
      <c r="R92" s="11"/>
      <c r="S92" s="13"/>
      <c r="T92" s="13"/>
      <c r="U92" s="13"/>
      <c r="V92" s="11"/>
      <c r="W92" s="13"/>
      <c r="X92" s="13"/>
      <c r="Y92" s="13"/>
      <c r="Z92" s="11"/>
      <c r="AA92" s="13"/>
      <c r="AB92" s="13"/>
      <c r="AC92" s="13"/>
      <c r="AD92" s="11"/>
    </row>
    <row r="93" spans="3:30" x14ac:dyDescent="0.3">
      <c r="C93" s="15"/>
      <c r="D93" s="15"/>
      <c r="E93" s="15"/>
      <c r="F93" s="15"/>
      <c r="G93" s="13"/>
      <c r="H93" s="13"/>
      <c r="I93" s="13"/>
      <c r="J93" s="11"/>
      <c r="K93" s="13"/>
      <c r="L93" s="13"/>
      <c r="M93" s="13"/>
      <c r="N93" s="11"/>
      <c r="O93" s="13"/>
      <c r="P93" s="13"/>
      <c r="Q93" s="13"/>
      <c r="R93" s="11"/>
      <c r="S93" s="13"/>
      <c r="T93" s="13"/>
      <c r="U93" s="13"/>
      <c r="V93" s="11"/>
      <c r="W93" s="13"/>
      <c r="X93" s="13"/>
      <c r="Y93" s="13"/>
      <c r="Z93" s="11"/>
      <c r="AA93" s="13"/>
      <c r="AB93" s="13"/>
      <c r="AC93" s="13"/>
      <c r="AD93" s="11"/>
    </row>
    <row r="94" spans="3:30" x14ac:dyDescent="0.3">
      <c r="C94" s="15"/>
      <c r="D94" s="15"/>
      <c r="E94" s="15"/>
      <c r="F94" s="15"/>
      <c r="G94" s="13"/>
      <c r="H94" s="13"/>
      <c r="I94" s="13"/>
      <c r="J94" s="11"/>
      <c r="K94" s="13"/>
      <c r="L94" s="13"/>
      <c r="M94" s="13"/>
      <c r="N94" s="11"/>
      <c r="O94" s="13"/>
      <c r="P94" s="13"/>
      <c r="Q94" s="13"/>
      <c r="R94" s="11"/>
      <c r="S94" s="13"/>
      <c r="T94" s="13"/>
      <c r="U94" s="13"/>
      <c r="V94" s="11"/>
      <c r="W94" s="13"/>
      <c r="X94" s="13"/>
      <c r="Y94" s="13"/>
      <c r="Z94" s="11"/>
      <c r="AA94" s="13"/>
      <c r="AB94" s="13"/>
      <c r="AC94" s="13"/>
      <c r="AD94" s="11"/>
    </row>
    <row r="95" spans="3:30" x14ac:dyDescent="0.3">
      <c r="C95" s="15"/>
      <c r="D95" s="15"/>
      <c r="E95" s="15"/>
      <c r="F95" s="15"/>
      <c r="G95" s="13"/>
      <c r="H95" s="13"/>
      <c r="I95" s="13"/>
      <c r="J95" s="11"/>
      <c r="K95" s="13"/>
      <c r="L95" s="13"/>
      <c r="M95" s="13"/>
      <c r="N95" s="11"/>
      <c r="O95" s="13"/>
      <c r="P95" s="13"/>
      <c r="Q95" s="13"/>
      <c r="R95" s="11"/>
      <c r="S95" s="13"/>
      <c r="T95" s="13"/>
      <c r="U95" s="13"/>
      <c r="V95" s="11"/>
      <c r="W95" s="13"/>
      <c r="X95" s="13"/>
      <c r="Y95" s="13"/>
      <c r="Z95" s="11"/>
      <c r="AA95" s="13"/>
      <c r="AB95" s="13"/>
      <c r="AC95" s="13"/>
      <c r="AD95" s="11"/>
    </row>
    <row r="96" spans="3:30" x14ac:dyDescent="0.3">
      <c r="C96" s="15"/>
      <c r="D96" s="15"/>
      <c r="E96" s="15"/>
      <c r="F96" s="15"/>
      <c r="G96" s="13"/>
      <c r="H96" s="13"/>
      <c r="I96" s="13"/>
      <c r="J96" s="11"/>
      <c r="K96" s="13"/>
      <c r="L96" s="13"/>
      <c r="M96" s="13"/>
      <c r="N96" s="11"/>
      <c r="O96" s="13"/>
      <c r="P96" s="13"/>
      <c r="Q96" s="13"/>
      <c r="R96" s="11"/>
      <c r="S96" s="13"/>
      <c r="T96" s="13"/>
      <c r="U96" s="13"/>
      <c r="V96" s="11"/>
      <c r="W96" s="13"/>
      <c r="X96" s="13"/>
      <c r="Y96" s="13"/>
      <c r="Z96" s="11"/>
      <c r="AA96" s="13"/>
      <c r="AB96" s="13"/>
      <c r="AC96" s="13"/>
      <c r="AD96" s="11"/>
    </row>
    <row r="97" spans="3:30" x14ac:dyDescent="0.3">
      <c r="C97" s="15"/>
      <c r="D97" s="15"/>
      <c r="E97" s="15"/>
      <c r="F97" s="15"/>
      <c r="G97" s="13"/>
      <c r="H97" s="13"/>
      <c r="I97" s="13"/>
      <c r="J97" s="11"/>
      <c r="K97" s="13"/>
      <c r="L97" s="13"/>
      <c r="M97" s="13"/>
      <c r="N97" s="11"/>
      <c r="O97" s="13"/>
      <c r="P97" s="13"/>
      <c r="Q97" s="13"/>
      <c r="R97" s="11"/>
      <c r="S97" s="13"/>
      <c r="T97" s="13"/>
      <c r="U97" s="13"/>
      <c r="V97" s="11"/>
      <c r="W97" s="13"/>
      <c r="X97" s="13"/>
      <c r="Y97" s="13"/>
      <c r="Z97" s="11"/>
      <c r="AA97" s="13"/>
      <c r="AB97" s="13"/>
      <c r="AC97" s="13"/>
      <c r="AD97" s="11"/>
    </row>
    <row r="98" spans="3:30" x14ac:dyDescent="0.3">
      <c r="C98" s="15"/>
      <c r="D98" s="15"/>
      <c r="E98" s="15"/>
      <c r="F98" s="15"/>
      <c r="G98" s="13"/>
      <c r="H98" s="13"/>
      <c r="I98" s="13"/>
      <c r="J98" s="11"/>
      <c r="K98" s="13"/>
      <c r="L98" s="13"/>
      <c r="M98" s="13"/>
      <c r="N98" s="11"/>
      <c r="O98" s="13"/>
      <c r="P98" s="13"/>
      <c r="Q98" s="13"/>
      <c r="R98" s="11"/>
      <c r="S98" s="13"/>
      <c r="T98" s="13"/>
      <c r="U98" s="13"/>
      <c r="V98" s="11"/>
      <c r="W98" s="13"/>
      <c r="X98" s="13"/>
      <c r="Y98" s="13"/>
      <c r="Z98" s="11"/>
      <c r="AA98" s="13"/>
      <c r="AB98" s="13"/>
      <c r="AC98" s="13"/>
      <c r="AD98" s="11"/>
    </row>
    <row r="99" spans="3:30" x14ac:dyDescent="0.3">
      <c r="C99" s="15"/>
      <c r="D99" s="15"/>
      <c r="E99" s="15"/>
      <c r="F99" s="15"/>
      <c r="G99" s="13"/>
      <c r="H99" s="13"/>
      <c r="I99" s="13"/>
      <c r="J99" s="11"/>
      <c r="K99" s="13"/>
      <c r="L99" s="13"/>
      <c r="M99" s="13"/>
      <c r="N99" s="11"/>
      <c r="O99" s="13"/>
      <c r="P99" s="13"/>
      <c r="Q99" s="13"/>
      <c r="R99" s="11"/>
      <c r="S99" s="13"/>
      <c r="T99" s="13"/>
      <c r="U99" s="13"/>
      <c r="V99" s="11"/>
      <c r="W99" s="13"/>
      <c r="X99" s="13"/>
      <c r="Y99" s="13"/>
      <c r="Z99" s="11"/>
      <c r="AA99" s="13"/>
      <c r="AB99" s="13"/>
      <c r="AC99" s="13"/>
      <c r="AD99" s="11"/>
    </row>
    <row r="100" spans="3:30" x14ac:dyDescent="0.3">
      <c r="C100" s="15"/>
      <c r="D100" s="15"/>
      <c r="E100" s="15"/>
      <c r="F100" s="15"/>
      <c r="G100" s="13"/>
      <c r="H100" s="13"/>
      <c r="I100" s="13"/>
      <c r="J100" s="11"/>
      <c r="K100" s="13"/>
      <c r="L100" s="13"/>
      <c r="M100" s="13"/>
      <c r="N100" s="11"/>
      <c r="O100" s="13"/>
      <c r="P100" s="13"/>
      <c r="Q100" s="13"/>
      <c r="R100" s="11"/>
      <c r="S100" s="13"/>
      <c r="T100" s="13"/>
      <c r="U100" s="13"/>
      <c r="V100" s="11"/>
      <c r="W100" s="13"/>
      <c r="X100" s="13"/>
      <c r="Y100" s="13"/>
      <c r="Z100" s="11"/>
      <c r="AA100" s="13"/>
      <c r="AB100" s="13"/>
      <c r="AC100" s="13"/>
      <c r="AD100" s="11"/>
    </row>
    <row r="101" spans="3:30" x14ac:dyDescent="0.3">
      <c r="C101" s="15"/>
      <c r="D101" s="15"/>
      <c r="E101" s="15"/>
      <c r="F101" s="15"/>
      <c r="G101" s="13"/>
      <c r="H101" s="13"/>
      <c r="I101" s="13"/>
      <c r="J101" s="11"/>
      <c r="K101" s="13"/>
      <c r="L101" s="13"/>
      <c r="M101" s="13"/>
      <c r="N101" s="11"/>
      <c r="O101" s="13"/>
      <c r="P101" s="13"/>
      <c r="Q101" s="13"/>
      <c r="R101" s="11"/>
      <c r="S101" s="13"/>
      <c r="T101" s="13"/>
      <c r="U101" s="13"/>
      <c r="V101" s="11"/>
      <c r="W101" s="13"/>
      <c r="X101" s="13"/>
      <c r="Y101" s="13"/>
      <c r="Z101" s="11"/>
      <c r="AA101" s="13"/>
      <c r="AB101" s="13"/>
      <c r="AC101" s="13"/>
      <c r="AD101" s="11"/>
    </row>
    <row r="102" spans="3:30" x14ac:dyDescent="0.3">
      <c r="C102" s="15"/>
      <c r="D102" s="15"/>
      <c r="E102" s="15"/>
      <c r="F102" s="15"/>
      <c r="G102" s="13"/>
      <c r="H102" s="13"/>
      <c r="I102" s="13"/>
      <c r="J102" s="11"/>
      <c r="K102" s="13"/>
      <c r="L102" s="13"/>
      <c r="M102" s="13"/>
      <c r="N102" s="11"/>
      <c r="O102" s="13"/>
      <c r="P102" s="13"/>
      <c r="Q102" s="13"/>
      <c r="R102" s="11"/>
      <c r="S102" s="13"/>
      <c r="T102" s="13"/>
      <c r="U102" s="13"/>
      <c r="V102" s="11"/>
      <c r="W102" s="13"/>
      <c r="X102" s="13"/>
      <c r="Y102" s="13"/>
      <c r="Z102" s="11"/>
      <c r="AA102" s="13"/>
      <c r="AB102" s="13"/>
      <c r="AC102" s="13"/>
      <c r="AD102" s="11"/>
    </row>
    <row r="103" spans="3:30" x14ac:dyDescent="0.3">
      <c r="C103" s="15"/>
      <c r="D103" s="15"/>
      <c r="E103" s="15"/>
      <c r="F103" s="15"/>
      <c r="G103" s="13"/>
      <c r="H103" s="13"/>
      <c r="I103" s="13"/>
      <c r="J103" s="11"/>
      <c r="K103" s="13"/>
      <c r="L103" s="13"/>
      <c r="M103" s="13"/>
      <c r="N103" s="11"/>
      <c r="O103" s="13"/>
      <c r="P103" s="13"/>
      <c r="Q103" s="13"/>
      <c r="R103" s="11"/>
      <c r="S103" s="13"/>
      <c r="T103" s="13"/>
      <c r="U103" s="13"/>
      <c r="V103" s="11"/>
      <c r="W103" s="13"/>
      <c r="X103" s="13"/>
      <c r="Y103" s="13"/>
      <c r="Z103" s="11"/>
      <c r="AA103" s="13"/>
      <c r="AB103" s="13"/>
      <c r="AC103" s="13"/>
      <c r="AD103" s="11"/>
    </row>
    <row r="104" spans="3:30" x14ac:dyDescent="0.3">
      <c r="C104" s="15"/>
      <c r="D104" s="15"/>
      <c r="E104" s="15"/>
      <c r="F104" s="15"/>
      <c r="G104" s="13"/>
      <c r="H104" s="13"/>
      <c r="I104" s="13"/>
      <c r="J104" s="11"/>
      <c r="K104" s="13"/>
      <c r="L104" s="13"/>
      <c r="M104" s="13"/>
      <c r="N104" s="11"/>
      <c r="O104" s="13"/>
      <c r="P104" s="13"/>
      <c r="Q104" s="13"/>
      <c r="R104" s="11"/>
      <c r="S104" s="13"/>
      <c r="T104" s="13"/>
      <c r="U104" s="13"/>
      <c r="V104" s="11"/>
      <c r="W104" s="13"/>
      <c r="X104" s="13"/>
      <c r="Y104" s="13"/>
      <c r="Z104" s="11"/>
      <c r="AA104" s="13"/>
      <c r="AB104" s="13"/>
      <c r="AC104" s="13"/>
      <c r="AD104" s="11"/>
    </row>
    <row r="105" spans="3:30" x14ac:dyDescent="0.3">
      <c r="C105" s="15"/>
      <c r="D105" s="15"/>
      <c r="E105" s="15"/>
      <c r="F105" s="15"/>
      <c r="G105" s="13"/>
      <c r="H105" s="13"/>
      <c r="I105" s="13"/>
      <c r="J105" s="11"/>
      <c r="K105" s="13"/>
      <c r="L105" s="13"/>
      <c r="M105" s="13"/>
      <c r="N105" s="11"/>
      <c r="O105" s="13"/>
      <c r="P105" s="13"/>
      <c r="Q105" s="13"/>
      <c r="R105" s="11"/>
      <c r="S105" s="13"/>
      <c r="T105" s="13"/>
      <c r="U105" s="13"/>
      <c r="V105" s="11"/>
      <c r="W105" s="13"/>
      <c r="X105" s="13"/>
      <c r="Y105" s="13"/>
      <c r="Z105" s="11"/>
      <c r="AA105" s="13"/>
      <c r="AB105" s="13"/>
      <c r="AC105" s="13"/>
      <c r="AD105" s="11"/>
    </row>
    <row r="106" spans="3:30" x14ac:dyDescent="0.3">
      <c r="C106" s="15"/>
      <c r="D106" s="15"/>
      <c r="E106" s="15"/>
      <c r="F106" s="15"/>
      <c r="G106" s="13"/>
      <c r="H106" s="13"/>
      <c r="I106" s="13"/>
      <c r="J106" s="11"/>
      <c r="K106" s="13"/>
      <c r="L106" s="13"/>
      <c r="M106" s="13"/>
      <c r="N106" s="11"/>
      <c r="O106" s="13"/>
      <c r="P106" s="13"/>
      <c r="Q106" s="13"/>
      <c r="R106" s="11"/>
      <c r="S106" s="13"/>
      <c r="T106" s="13"/>
      <c r="U106" s="13"/>
      <c r="V106" s="11"/>
      <c r="W106" s="13"/>
      <c r="X106" s="13"/>
      <c r="Y106" s="13"/>
      <c r="Z106" s="11"/>
      <c r="AA106" s="13"/>
      <c r="AB106" s="13"/>
      <c r="AC106" s="13"/>
      <c r="AD106" s="11"/>
    </row>
    <row r="107" spans="3:30" x14ac:dyDescent="0.3">
      <c r="C107" s="15"/>
      <c r="D107" s="15"/>
      <c r="E107" s="15"/>
      <c r="F107" s="15"/>
      <c r="G107" s="13"/>
      <c r="H107" s="13"/>
      <c r="I107" s="13"/>
      <c r="J107" s="11"/>
      <c r="K107" s="13"/>
      <c r="L107" s="13"/>
      <c r="M107" s="13"/>
      <c r="N107" s="11"/>
      <c r="O107" s="13"/>
      <c r="P107" s="13"/>
      <c r="Q107" s="13"/>
      <c r="R107" s="11"/>
      <c r="S107" s="13"/>
      <c r="T107" s="13"/>
      <c r="U107" s="13"/>
      <c r="V107" s="11"/>
      <c r="W107" s="13"/>
      <c r="X107" s="13"/>
      <c r="Y107" s="13"/>
      <c r="Z107" s="11"/>
      <c r="AA107" s="13"/>
      <c r="AB107" s="13"/>
      <c r="AC107" s="13"/>
      <c r="AD107" s="11"/>
    </row>
    <row r="108" spans="3:30" x14ac:dyDescent="0.3">
      <c r="C108" s="15"/>
      <c r="D108" s="15"/>
      <c r="E108" s="15"/>
      <c r="F108" s="15"/>
      <c r="G108" s="13"/>
      <c r="H108" s="13"/>
      <c r="I108" s="13"/>
      <c r="J108" s="11"/>
      <c r="K108" s="13"/>
      <c r="L108" s="13"/>
      <c r="M108" s="13"/>
      <c r="N108" s="11"/>
      <c r="O108" s="13"/>
      <c r="P108" s="13"/>
      <c r="Q108" s="13"/>
      <c r="R108" s="11"/>
      <c r="S108" s="13"/>
      <c r="T108" s="13"/>
      <c r="U108" s="13"/>
      <c r="V108" s="11"/>
      <c r="W108" s="13"/>
      <c r="X108" s="13"/>
      <c r="Y108" s="13"/>
      <c r="Z108" s="11"/>
      <c r="AA108" s="13"/>
      <c r="AB108" s="13"/>
      <c r="AC108" s="13"/>
      <c r="AD108" s="11"/>
    </row>
    <row r="109" spans="3:30" x14ac:dyDescent="0.3">
      <c r="C109" s="15"/>
      <c r="D109" s="15"/>
      <c r="E109" s="15"/>
      <c r="F109" s="15"/>
      <c r="G109" s="13"/>
      <c r="H109" s="13"/>
      <c r="I109" s="13"/>
      <c r="J109" s="11"/>
      <c r="K109" s="13"/>
      <c r="L109" s="13"/>
      <c r="M109" s="13"/>
      <c r="N109" s="11"/>
      <c r="O109" s="13"/>
      <c r="P109" s="13"/>
      <c r="Q109" s="13"/>
      <c r="R109" s="11"/>
      <c r="S109" s="13"/>
      <c r="T109" s="13"/>
      <c r="U109" s="13"/>
      <c r="V109" s="11"/>
      <c r="W109" s="13"/>
      <c r="X109" s="13"/>
      <c r="Y109" s="13"/>
      <c r="Z109" s="11"/>
      <c r="AA109" s="13"/>
      <c r="AB109" s="13"/>
      <c r="AC109" s="13"/>
      <c r="AD109" s="11"/>
    </row>
    <row r="110" spans="3:30" x14ac:dyDescent="0.3">
      <c r="C110" s="15"/>
      <c r="D110" s="15"/>
      <c r="E110" s="15"/>
      <c r="F110" s="15"/>
      <c r="G110" s="13"/>
      <c r="H110" s="13"/>
      <c r="I110" s="13"/>
      <c r="J110" s="11"/>
      <c r="K110" s="13"/>
      <c r="L110" s="13"/>
      <c r="M110" s="13"/>
      <c r="N110" s="11"/>
      <c r="O110" s="13"/>
      <c r="P110" s="13"/>
      <c r="Q110" s="13"/>
      <c r="R110" s="11"/>
      <c r="S110" s="13"/>
      <c r="T110" s="13"/>
      <c r="U110" s="13"/>
      <c r="V110" s="11"/>
      <c r="W110" s="13"/>
      <c r="X110" s="13"/>
      <c r="Y110" s="13"/>
      <c r="Z110" s="11"/>
      <c r="AA110" s="13"/>
      <c r="AB110" s="13"/>
      <c r="AC110" s="13"/>
      <c r="AD110" s="11"/>
    </row>
    <row r="111" spans="3:30" x14ac:dyDescent="0.3">
      <c r="C111" s="15"/>
      <c r="D111" s="15"/>
      <c r="E111" s="15"/>
      <c r="F111" s="15"/>
      <c r="G111" s="13"/>
      <c r="H111" s="13"/>
      <c r="I111" s="13"/>
      <c r="J111" s="11"/>
      <c r="K111" s="13"/>
      <c r="L111" s="13"/>
      <c r="M111" s="13"/>
      <c r="N111" s="11"/>
      <c r="O111" s="13"/>
      <c r="P111" s="13"/>
      <c r="Q111" s="13"/>
      <c r="R111" s="11"/>
      <c r="S111" s="13"/>
      <c r="T111" s="13"/>
      <c r="U111" s="13"/>
      <c r="V111" s="11"/>
      <c r="W111" s="13"/>
      <c r="X111" s="13"/>
      <c r="Y111" s="13"/>
      <c r="Z111" s="11"/>
      <c r="AA111" s="13"/>
      <c r="AB111" s="13"/>
      <c r="AC111" s="13"/>
      <c r="AD111" s="11"/>
    </row>
    <row r="112" spans="3:30" x14ac:dyDescent="0.3">
      <c r="C112" s="15"/>
      <c r="D112" s="15"/>
      <c r="E112" s="15"/>
      <c r="F112" s="15"/>
      <c r="G112" s="13"/>
      <c r="H112" s="13"/>
      <c r="I112" s="13"/>
      <c r="J112" s="11"/>
      <c r="K112" s="13"/>
      <c r="L112" s="13"/>
      <c r="M112" s="13"/>
      <c r="N112" s="11"/>
      <c r="O112" s="13"/>
      <c r="P112" s="13"/>
      <c r="Q112" s="13"/>
      <c r="R112" s="11"/>
      <c r="S112" s="13"/>
      <c r="T112" s="13"/>
      <c r="U112" s="13"/>
      <c r="V112" s="11"/>
      <c r="W112" s="13"/>
      <c r="X112" s="13"/>
      <c r="Y112" s="13"/>
      <c r="Z112" s="11"/>
      <c r="AA112" s="13"/>
      <c r="AB112" s="13"/>
      <c r="AC112" s="13"/>
      <c r="AD112" s="11"/>
    </row>
    <row r="113" spans="3:30" x14ac:dyDescent="0.3">
      <c r="C113" s="15"/>
      <c r="D113" s="15"/>
      <c r="E113" s="15"/>
      <c r="F113" s="15"/>
      <c r="G113" s="13"/>
      <c r="H113" s="13"/>
      <c r="I113" s="13"/>
      <c r="J113" s="11"/>
      <c r="K113" s="13"/>
      <c r="L113" s="13"/>
      <c r="M113" s="13"/>
      <c r="N113" s="11"/>
      <c r="O113" s="13"/>
      <c r="P113" s="13"/>
      <c r="Q113" s="13"/>
      <c r="R113" s="11"/>
      <c r="S113" s="13"/>
      <c r="T113" s="13"/>
      <c r="U113" s="13"/>
      <c r="V113" s="11"/>
      <c r="W113" s="13"/>
      <c r="X113" s="13"/>
      <c r="Y113" s="13"/>
      <c r="Z113" s="11"/>
      <c r="AA113" s="13"/>
      <c r="AB113" s="13"/>
      <c r="AC113" s="13"/>
      <c r="AD113" s="11"/>
    </row>
    <row r="114" spans="3:30" x14ac:dyDescent="0.3">
      <c r="C114" s="15"/>
      <c r="D114" s="15"/>
      <c r="E114" s="15"/>
      <c r="F114" s="15"/>
      <c r="G114" s="13"/>
      <c r="H114" s="13"/>
      <c r="I114" s="13"/>
      <c r="J114" s="11"/>
      <c r="K114" s="13"/>
      <c r="L114" s="13"/>
      <c r="M114" s="13"/>
      <c r="N114" s="11"/>
      <c r="O114" s="13"/>
      <c r="P114" s="13"/>
      <c r="Q114" s="13"/>
      <c r="R114" s="11"/>
      <c r="S114" s="13"/>
      <c r="T114" s="13"/>
      <c r="U114" s="13"/>
      <c r="V114" s="11"/>
      <c r="W114" s="13"/>
      <c r="X114" s="13"/>
      <c r="Y114" s="13"/>
      <c r="Z114" s="11"/>
      <c r="AA114" s="13"/>
      <c r="AB114" s="13"/>
      <c r="AC114" s="13"/>
      <c r="AD114" s="11"/>
    </row>
    <row r="115" spans="3:30" x14ac:dyDescent="0.3">
      <c r="C115" s="15"/>
      <c r="D115" s="15"/>
      <c r="E115" s="15"/>
      <c r="F115" s="15"/>
      <c r="G115" s="13"/>
      <c r="H115" s="13"/>
      <c r="I115" s="13"/>
      <c r="J115" s="11"/>
      <c r="K115" s="13"/>
      <c r="L115" s="13"/>
      <c r="M115" s="13"/>
      <c r="N115" s="11"/>
      <c r="O115" s="13"/>
      <c r="P115" s="13"/>
      <c r="Q115" s="13"/>
      <c r="R115" s="11"/>
      <c r="S115" s="13"/>
      <c r="T115" s="13"/>
      <c r="U115" s="13"/>
      <c r="V115" s="11"/>
      <c r="W115" s="13"/>
      <c r="X115" s="13"/>
      <c r="Y115" s="13"/>
      <c r="Z115" s="11"/>
      <c r="AA115" s="13"/>
      <c r="AB115" s="13"/>
      <c r="AC115" s="13"/>
      <c r="AD115" s="11"/>
    </row>
    <row r="116" spans="3:30" x14ac:dyDescent="0.3">
      <c r="C116" s="15"/>
      <c r="D116" s="15"/>
      <c r="E116" s="15"/>
      <c r="F116" s="15"/>
      <c r="G116" s="13"/>
      <c r="H116" s="13"/>
      <c r="I116" s="13"/>
      <c r="J116" s="11"/>
      <c r="K116" s="13"/>
      <c r="L116" s="13"/>
      <c r="M116" s="13"/>
      <c r="N116" s="11"/>
      <c r="O116" s="13"/>
      <c r="P116" s="13"/>
      <c r="Q116" s="13"/>
      <c r="R116" s="11"/>
      <c r="S116" s="13"/>
      <c r="T116" s="13"/>
      <c r="U116" s="13"/>
      <c r="V116" s="11"/>
      <c r="W116" s="13"/>
      <c r="X116" s="13"/>
      <c r="Y116" s="13"/>
      <c r="Z116" s="11"/>
      <c r="AA116" s="13"/>
      <c r="AB116" s="13"/>
      <c r="AC116" s="13"/>
      <c r="AD116" s="11"/>
    </row>
    <row r="117" spans="3:30" x14ac:dyDescent="0.3">
      <c r="C117" s="15"/>
      <c r="D117" s="15"/>
      <c r="E117" s="15"/>
      <c r="F117" s="15"/>
      <c r="G117" s="13"/>
      <c r="H117" s="13"/>
      <c r="I117" s="13"/>
      <c r="J117" s="11"/>
      <c r="K117" s="13"/>
      <c r="L117" s="13"/>
      <c r="M117" s="13"/>
      <c r="N117" s="11"/>
      <c r="O117" s="13"/>
      <c r="P117" s="13"/>
      <c r="Q117" s="13"/>
      <c r="R117" s="11"/>
      <c r="S117" s="13"/>
      <c r="T117" s="13"/>
      <c r="U117" s="13"/>
      <c r="V117" s="11"/>
      <c r="W117" s="13"/>
      <c r="X117" s="13"/>
      <c r="Y117" s="13"/>
      <c r="Z117" s="11"/>
      <c r="AA117" s="13"/>
      <c r="AB117" s="13"/>
      <c r="AC117" s="13"/>
      <c r="AD117" s="11"/>
    </row>
    <row r="118" spans="3:30" x14ac:dyDescent="0.3">
      <c r="C118" s="15"/>
      <c r="D118" s="15"/>
      <c r="E118" s="15"/>
      <c r="F118" s="15"/>
      <c r="G118" s="13"/>
      <c r="H118" s="13"/>
      <c r="I118" s="13"/>
      <c r="J118" s="11"/>
      <c r="K118" s="13"/>
      <c r="L118" s="13"/>
      <c r="M118" s="13"/>
      <c r="N118" s="11"/>
      <c r="O118" s="13"/>
      <c r="P118" s="13"/>
      <c r="Q118" s="13"/>
      <c r="R118" s="11"/>
      <c r="S118" s="13"/>
      <c r="T118" s="13"/>
      <c r="U118" s="13"/>
      <c r="V118" s="11"/>
      <c r="W118" s="13"/>
      <c r="X118" s="13"/>
      <c r="Y118" s="13"/>
      <c r="Z118" s="11"/>
      <c r="AA118" s="13"/>
      <c r="AB118" s="13"/>
      <c r="AC118" s="13"/>
      <c r="AD118" s="11"/>
    </row>
    <row r="119" spans="3:30" x14ac:dyDescent="0.3">
      <c r="C119" s="15"/>
      <c r="D119" s="15"/>
      <c r="E119" s="15"/>
      <c r="F119" s="15"/>
      <c r="G119" s="13"/>
      <c r="H119" s="13"/>
      <c r="I119" s="13"/>
      <c r="J119" s="11"/>
      <c r="K119" s="13"/>
      <c r="L119" s="13"/>
      <c r="M119" s="13"/>
      <c r="N119" s="11"/>
      <c r="O119" s="13"/>
      <c r="P119" s="13"/>
      <c r="Q119" s="13"/>
      <c r="R119" s="11"/>
      <c r="S119" s="13"/>
      <c r="T119" s="13"/>
      <c r="U119" s="13"/>
      <c r="V119" s="11"/>
      <c r="W119" s="13"/>
      <c r="X119" s="13"/>
      <c r="Y119" s="13"/>
      <c r="Z119" s="11"/>
      <c r="AA119" s="13"/>
      <c r="AB119" s="13"/>
      <c r="AC119" s="13"/>
      <c r="AD119" s="11"/>
    </row>
    <row r="120" spans="3:30" x14ac:dyDescent="0.3">
      <c r="C120" s="15"/>
      <c r="D120" s="15"/>
      <c r="E120" s="15"/>
      <c r="F120" s="15"/>
      <c r="G120" s="13"/>
      <c r="H120" s="13"/>
      <c r="I120" s="13"/>
      <c r="J120" s="11"/>
      <c r="K120" s="13"/>
      <c r="L120" s="13"/>
      <c r="M120" s="13"/>
      <c r="N120" s="11"/>
      <c r="O120" s="13"/>
      <c r="P120" s="13"/>
      <c r="Q120" s="13"/>
      <c r="R120" s="11"/>
      <c r="S120" s="13"/>
      <c r="T120" s="13"/>
      <c r="U120" s="13"/>
      <c r="V120" s="11"/>
      <c r="W120" s="13"/>
      <c r="X120" s="13"/>
      <c r="Y120" s="13"/>
      <c r="Z120" s="11"/>
      <c r="AA120" s="13"/>
      <c r="AB120" s="13"/>
      <c r="AC120" s="13"/>
      <c r="AD120" s="11"/>
    </row>
    <row r="121" spans="3:30" x14ac:dyDescent="0.3">
      <c r="C121" s="15"/>
      <c r="D121" s="15"/>
      <c r="E121" s="15"/>
      <c r="F121" s="15"/>
      <c r="G121" s="13"/>
      <c r="H121" s="13"/>
      <c r="I121" s="13"/>
      <c r="J121" s="11"/>
      <c r="K121" s="13"/>
      <c r="L121" s="13"/>
      <c r="M121" s="13"/>
      <c r="N121" s="11"/>
      <c r="O121" s="13"/>
      <c r="P121" s="13"/>
      <c r="Q121" s="13"/>
      <c r="R121" s="11"/>
      <c r="S121" s="13"/>
      <c r="T121" s="13"/>
      <c r="U121" s="13"/>
      <c r="V121" s="11"/>
      <c r="W121" s="13"/>
      <c r="X121" s="13"/>
      <c r="Y121" s="13"/>
      <c r="Z121" s="11"/>
      <c r="AA121" s="13"/>
      <c r="AB121" s="13"/>
      <c r="AC121" s="13"/>
      <c r="AD121" s="11"/>
    </row>
    <row r="122" spans="3:30" x14ac:dyDescent="0.3">
      <c r="C122" s="15"/>
      <c r="D122" s="15"/>
      <c r="E122" s="15"/>
      <c r="F122" s="15"/>
      <c r="G122" s="13"/>
      <c r="H122" s="13"/>
      <c r="I122" s="13"/>
      <c r="J122" s="11"/>
      <c r="K122" s="13"/>
      <c r="L122" s="13"/>
      <c r="M122" s="13"/>
      <c r="N122" s="11"/>
      <c r="O122" s="13"/>
      <c r="P122" s="13"/>
      <c r="Q122" s="13"/>
      <c r="R122" s="11"/>
      <c r="S122" s="13"/>
      <c r="T122" s="13"/>
      <c r="U122" s="13"/>
      <c r="V122" s="11"/>
      <c r="W122" s="13"/>
      <c r="X122" s="13"/>
      <c r="Y122" s="13"/>
      <c r="Z122" s="11"/>
      <c r="AA122" s="13"/>
      <c r="AB122" s="13"/>
      <c r="AC122" s="13"/>
      <c r="AD122" s="11"/>
    </row>
    <row r="123" spans="3:30" x14ac:dyDescent="0.3">
      <c r="C123" s="15"/>
      <c r="D123" s="15"/>
      <c r="E123" s="15"/>
      <c r="F123" s="15"/>
      <c r="G123" s="13"/>
      <c r="H123" s="13"/>
      <c r="I123" s="13"/>
      <c r="J123" s="11"/>
      <c r="K123" s="13"/>
      <c r="L123" s="13"/>
      <c r="M123" s="13"/>
      <c r="N123" s="11"/>
      <c r="O123" s="13"/>
      <c r="P123" s="13"/>
      <c r="Q123" s="13"/>
      <c r="R123" s="11"/>
      <c r="S123" s="13"/>
      <c r="T123" s="13"/>
      <c r="U123" s="13"/>
      <c r="V123" s="11"/>
      <c r="W123" s="13"/>
      <c r="X123" s="13"/>
      <c r="Y123" s="13"/>
      <c r="Z123" s="11"/>
      <c r="AA123" s="13"/>
      <c r="AB123" s="13"/>
      <c r="AC123" s="13"/>
      <c r="AD123" s="11"/>
    </row>
    <row r="124" spans="3:30" x14ac:dyDescent="0.3">
      <c r="C124" s="15"/>
      <c r="D124" s="15"/>
      <c r="E124" s="15"/>
      <c r="F124" s="15"/>
      <c r="G124" s="13"/>
      <c r="H124" s="13"/>
      <c r="I124" s="13"/>
      <c r="J124" s="11"/>
      <c r="K124" s="13"/>
      <c r="L124" s="13"/>
      <c r="M124" s="13"/>
      <c r="N124" s="11"/>
      <c r="O124" s="13"/>
      <c r="P124" s="13"/>
      <c r="Q124" s="13"/>
      <c r="R124" s="11"/>
      <c r="S124" s="13"/>
      <c r="T124" s="13"/>
      <c r="U124" s="13"/>
      <c r="V124" s="11"/>
      <c r="W124" s="13"/>
      <c r="X124" s="13"/>
      <c r="Y124" s="13"/>
      <c r="Z124" s="11"/>
      <c r="AA124" s="11"/>
      <c r="AB124" s="11"/>
      <c r="AC124" s="11"/>
      <c r="AD124" s="11"/>
    </row>
    <row r="125" spans="3:30" x14ac:dyDescent="0.3">
      <c r="C125" s="15"/>
      <c r="D125" s="15"/>
      <c r="E125" s="15"/>
      <c r="F125" s="15"/>
      <c r="G125" s="13"/>
      <c r="H125" s="13"/>
      <c r="I125" s="13"/>
      <c r="J125" s="11"/>
      <c r="K125" s="13"/>
      <c r="L125" s="13"/>
      <c r="M125" s="13"/>
      <c r="N125" s="11"/>
      <c r="O125" s="13"/>
      <c r="P125" s="13"/>
      <c r="Q125" s="13"/>
      <c r="R125" s="11"/>
      <c r="S125" s="13"/>
      <c r="T125" s="13"/>
      <c r="U125" s="13"/>
      <c r="V125" s="11"/>
      <c r="W125" s="13"/>
      <c r="X125" s="13"/>
      <c r="Y125" s="13"/>
      <c r="Z125" s="11"/>
      <c r="AA125" s="11"/>
      <c r="AB125" s="11"/>
      <c r="AC125" s="11"/>
      <c r="AD125" s="11"/>
    </row>
    <row r="126" spans="3:30" x14ac:dyDescent="0.3">
      <c r="C126" s="15"/>
      <c r="D126" s="15"/>
      <c r="E126" s="15"/>
      <c r="F126" s="15"/>
      <c r="G126" s="13"/>
      <c r="H126" s="13"/>
      <c r="I126" s="13"/>
      <c r="J126" s="11"/>
      <c r="K126" s="13"/>
      <c r="L126" s="13"/>
      <c r="M126" s="13"/>
      <c r="N126" s="11"/>
      <c r="O126" s="13"/>
      <c r="P126" s="13"/>
      <c r="Q126" s="13"/>
      <c r="R126" s="11"/>
      <c r="S126" s="13"/>
      <c r="T126" s="13"/>
      <c r="U126" s="13"/>
      <c r="V126" s="11"/>
      <c r="W126" s="13"/>
      <c r="X126" s="13"/>
      <c r="Y126" s="13"/>
      <c r="Z126" s="11"/>
      <c r="AA126" s="11"/>
      <c r="AB126" s="11"/>
      <c r="AC126" s="11"/>
      <c r="AD126" s="11"/>
    </row>
    <row r="127" spans="3:30" x14ac:dyDescent="0.3">
      <c r="C127" s="15"/>
      <c r="D127" s="15"/>
      <c r="E127" s="15"/>
      <c r="F127" s="15"/>
      <c r="G127" s="13"/>
      <c r="H127" s="13"/>
      <c r="I127" s="13"/>
      <c r="J127" s="11"/>
      <c r="K127" s="13"/>
      <c r="L127" s="13"/>
      <c r="M127" s="13"/>
      <c r="N127" s="11"/>
      <c r="O127" s="13"/>
      <c r="P127" s="13"/>
      <c r="Q127" s="13"/>
      <c r="R127" s="11"/>
      <c r="S127" s="13"/>
      <c r="T127" s="13"/>
      <c r="U127" s="13"/>
      <c r="V127" s="11"/>
      <c r="W127" s="13"/>
      <c r="X127" s="13"/>
      <c r="Y127" s="13"/>
      <c r="Z127" s="11"/>
      <c r="AA127" s="11"/>
      <c r="AB127" s="11"/>
      <c r="AC127" s="11"/>
      <c r="AD127" s="11"/>
    </row>
    <row r="128" spans="3:30" x14ac:dyDescent="0.3">
      <c r="C128" s="15"/>
      <c r="D128" s="15"/>
      <c r="E128" s="15"/>
      <c r="F128" s="15"/>
      <c r="G128" s="13"/>
      <c r="H128" s="13"/>
      <c r="I128" s="13"/>
      <c r="J128" s="11"/>
      <c r="K128" s="13"/>
      <c r="L128" s="13"/>
      <c r="M128" s="13"/>
      <c r="N128" s="11"/>
      <c r="O128" s="13"/>
      <c r="P128" s="13"/>
      <c r="Q128" s="13"/>
      <c r="R128" s="11"/>
      <c r="S128" s="13"/>
      <c r="T128" s="13"/>
      <c r="U128" s="13"/>
      <c r="V128" s="11"/>
      <c r="W128" s="13"/>
      <c r="X128" s="13"/>
      <c r="Y128" s="13"/>
      <c r="Z128" s="11"/>
      <c r="AA128" s="11"/>
      <c r="AB128" s="11"/>
      <c r="AC128" s="11"/>
      <c r="AD128" s="11"/>
    </row>
    <row r="129" spans="3:30" x14ac:dyDescent="0.3">
      <c r="C129" s="15"/>
      <c r="D129" s="15"/>
      <c r="E129" s="15"/>
      <c r="F129" s="15"/>
      <c r="G129" s="13"/>
      <c r="H129" s="13"/>
      <c r="I129" s="13"/>
      <c r="J129" s="11"/>
      <c r="K129" s="13"/>
      <c r="L129" s="13"/>
      <c r="M129" s="13"/>
      <c r="N129" s="11"/>
      <c r="O129" s="13"/>
      <c r="P129" s="13"/>
      <c r="Q129" s="13"/>
      <c r="R129" s="11"/>
      <c r="S129" s="13"/>
      <c r="T129" s="13"/>
      <c r="U129" s="13"/>
      <c r="V129" s="11"/>
      <c r="W129" s="13"/>
      <c r="X129" s="13"/>
      <c r="Y129" s="13"/>
      <c r="Z129" s="11"/>
      <c r="AA129" s="11"/>
      <c r="AB129" s="11"/>
      <c r="AC129" s="11"/>
      <c r="AD129" s="11"/>
    </row>
    <row r="130" spans="3:30" x14ac:dyDescent="0.3">
      <c r="C130" s="15"/>
      <c r="D130" s="15"/>
      <c r="E130" s="15"/>
      <c r="F130" s="15"/>
      <c r="G130" s="13"/>
      <c r="H130" s="13"/>
      <c r="I130" s="13"/>
      <c r="J130" s="11"/>
      <c r="K130" s="13"/>
      <c r="L130" s="13"/>
      <c r="M130" s="13"/>
      <c r="N130" s="11"/>
      <c r="O130" s="13"/>
      <c r="P130" s="13"/>
      <c r="Q130" s="13"/>
      <c r="R130" s="11"/>
      <c r="S130" s="13"/>
      <c r="T130" s="13"/>
      <c r="U130" s="13"/>
      <c r="V130" s="11"/>
      <c r="W130" s="13"/>
      <c r="X130" s="13"/>
      <c r="Y130" s="13"/>
      <c r="Z130" s="11"/>
      <c r="AA130" s="11"/>
      <c r="AB130" s="11"/>
      <c r="AC130" s="11"/>
      <c r="AD130" s="11"/>
    </row>
    <row r="131" spans="3:30" x14ac:dyDescent="0.3">
      <c r="C131" s="15"/>
      <c r="D131" s="15"/>
      <c r="E131" s="15"/>
      <c r="F131" s="15"/>
      <c r="G131" s="13"/>
      <c r="H131" s="13"/>
      <c r="I131" s="13"/>
      <c r="J131" s="11"/>
      <c r="K131" s="13"/>
      <c r="L131" s="13"/>
      <c r="M131" s="13"/>
      <c r="N131" s="11"/>
      <c r="O131" s="13"/>
      <c r="P131" s="13"/>
      <c r="Q131" s="13"/>
      <c r="R131" s="11"/>
      <c r="S131" s="13"/>
      <c r="T131" s="13"/>
      <c r="U131" s="13"/>
      <c r="V131" s="11"/>
      <c r="W131" s="13"/>
      <c r="X131" s="13"/>
      <c r="Y131" s="13"/>
      <c r="Z131" s="11"/>
      <c r="AA131" s="11"/>
      <c r="AB131" s="11"/>
      <c r="AC131" s="11"/>
      <c r="AD131" s="11"/>
    </row>
    <row r="132" spans="3:30" x14ac:dyDescent="0.3">
      <c r="C132" s="15"/>
      <c r="D132" s="15"/>
      <c r="E132" s="15"/>
      <c r="F132" s="15"/>
      <c r="G132" s="13"/>
      <c r="H132" s="13"/>
      <c r="I132" s="13"/>
      <c r="J132" s="11"/>
      <c r="K132" s="13"/>
      <c r="L132" s="13"/>
      <c r="M132" s="13"/>
      <c r="N132" s="11"/>
      <c r="O132" s="13"/>
      <c r="P132" s="13"/>
      <c r="Q132" s="13"/>
      <c r="R132" s="11"/>
      <c r="S132" s="13"/>
      <c r="T132" s="13"/>
      <c r="U132" s="13"/>
      <c r="V132" s="11"/>
      <c r="W132" s="13"/>
      <c r="X132" s="13"/>
      <c r="Y132" s="13"/>
      <c r="Z132" s="11"/>
      <c r="AA132" s="11"/>
      <c r="AB132" s="11"/>
      <c r="AC132" s="11"/>
      <c r="AD132" s="11"/>
    </row>
    <row r="133" spans="3:30" x14ac:dyDescent="0.3">
      <c r="C133" s="15"/>
      <c r="D133" s="15"/>
      <c r="E133" s="15"/>
      <c r="F133" s="15"/>
      <c r="G133" s="13"/>
      <c r="H133" s="13"/>
      <c r="I133" s="13"/>
      <c r="J133" s="11"/>
      <c r="K133" s="13"/>
      <c r="L133" s="13"/>
      <c r="M133" s="13"/>
      <c r="N133" s="11"/>
      <c r="O133" s="13"/>
      <c r="P133" s="13"/>
      <c r="Q133" s="13"/>
      <c r="R133" s="11"/>
      <c r="S133" s="13"/>
      <c r="T133" s="13"/>
      <c r="U133" s="13"/>
      <c r="V133" s="11"/>
      <c r="W133" s="13"/>
      <c r="X133" s="13"/>
      <c r="Y133" s="13"/>
      <c r="Z133" s="11"/>
      <c r="AA133" s="11"/>
      <c r="AB133" s="11"/>
      <c r="AC133" s="11"/>
      <c r="AD133" s="11"/>
    </row>
    <row r="134" spans="3:30" x14ac:dyDescent="0.3">
      <c r="C134" s="15"/>
      <c r="D134" s="15"/>
      <c r="E134" s="15"/>
      <c r="F134" s="15"/>
      <c r="G134" s="13"/>
      <c r="H134" s="13"/>
      <c r="I134" s="13"/>
      <c r="J134" s="11"/>
      <c r="K134" s="13"/>
      <c r="L134" s="13"/>
      <c r="M134" s="13"/>
      <c r="N134" s="11"/>
      <c r="O134" s="13"/>
      <c r="P134" s="13"/>
      <c r="Q134" s="13"/>
      <c r="R134" s="11"/>
      <c r="S134" s="13"/>
      <c r="T134" s="13"/>
      <c r="U134" s="13"/>
      <c r="V134" s="11"/>
      <c r="W134" s="13"/>
      <c r="X134" s="13"/>
      <c r="Y134" s="13"/>
      <c r="Z134" s="11"/>
      <c r="AA134" s="11"/>
      <c r="AB134" s="11"/>
      <c r="AC134" s="11"/>
      <c r="AD134" s="11"/>
    </row>
    <row r="135" spans="3:30" x14ac:dyDescent="0.3">
      <c r="C135" s="15"/>
      <c r="D135" s="15"/>
      <c r="E135" s="15"/>
      <c r="F135" s="15"/>
      <c r="G135" s="13"/>
      <c r="H135" s="13"/>
      <c r="I135" s="13"/>
      <c r="J135" s="11"/>
      <c r="K135" s="13"/>
      <c r="L135" s="13"/>
      <c r="M135" s="13"/>
      <c r="N135" s="11"/>
      <c r="O135" s="13"/>
      <c r="P135" s="13"/>
      <c r="Q135" s="13"/>
      <c r="R135" s="11"/>
      <c r="S135" s="13"/>
      <c r="T135" s="13"/>
      <c r="U135" s="13"/>
      <c r="V135" s="11"/>
      <c r="W135" s="13"/>
      <c r="X135" s="13"/>
      <c r="Y135" s="13"/>
      <c r="Z135" s="11"/>
      <c r="AA135" s="11"/>
      <c r="AB135" s="11"/>
      <c r="AC135" s="11"/>
      <c r="AD135" s="11"/>
    </row>
    <row r="136" spans="3:30" x14ac:dyDescent="0.3">
      <c r="C136" s="15"/>
      <c r="D136" s="15"/>
      <c r="E136" s="15"/>
      <c r="F136" s="15"/>
      <c r="G136" s="13"/>
      <c r="H136" s="13"/>
      <c r="I136" s="13"/>
      <c r="J136" s="11"/>
      <c r="K136" s="13"/>
      <c r="L136" s="13"/>
      <c r="M136" s="13"/>
      <c r="N136" s="11"/>
      <c r="O136" s="13"/>
      <c r="P136" s="13"/>
      <c r="Q136" s="13"/>
      <c r="R136" s="11"/>
      <c r="S136" s="13"/>
      <c r="T136" s="13"/>
      <c r="U136" s="13"/>
      <c r="V136" s="11"/>
      <c r="W136" s="13"/>
      <c r="X136" s="13"/>
      <c r="Y136" s="13"/>
      <c r="Z136" s="11"/>
      <c r="AA136" s="11"/>
      <c r="AB136" s="11"/>
      <c r="AC136" s="11"/>
      <c r="AD136" s="11"/>
    </row>
    <row r="137" spans="3:30" x14ac:dyDescent="0.3">
      <c r="C137" s="15"/>
      <c r="D137" s="15"/>
      <c r="E137" s="15"/>
      <c r="F137" s="15"/>
      <c r="G137" s="13"/>
      <c r="H137" s="13"/>
      <c r="I137" s="13"/>
      <c r="J137" s="11"/>
      <c r="K137" s="13"/>
      <c r="L137" s="13"/>
      <c r="M137" s="13"/>
      <c r="N137" s="11"/>
      <c r="O137" s="13"/>
      <c r="P137" s="13"/>
      <c r="Q137" s="13"/>
      <c r="R137" s="11"/>
      <c r="S137" s="13"/>
      <c r="T137" s="13"/>
      <c r="U137" s="13"/>
      <c r="V137" s="11"/>
      <c r="W137" s="13"/>
      <c r="X137" s="13"/>
      <c r="Y137" s="13"/>
      <c r="Z137" s="11"/>
      <c r="AA137" s="11"/>
      <c r="AB137" s="11"/>
      <c r="AC137" s="11"/>
      <c r="AD137" s="11"/>
    </row>
    <row r="138" spans="3:30" x14ac:dyDescent="0.3">
      <c r="C138" s="15"/>
      <c r="D138" s="15"/>
      <c r="E138" s="15"/>
      <c r="F138" s="15"/>
      <c r="G138" s="13"/>
      <c r="H138" s="13"/>
      <c r="I138" s="13"/>
      <c r="J138" s="11"/>
      <c r="K138" s="13"/>
      <c r="L138" s="13"/>
      <c r="M138" s="13"/>
      <c r="N138" s="11"/>
      <c r="O138" s="13"/>
      <c r="P138" s="13"/>
      <c r="Q138" s="13"/>
      <c r="R138" s="11"/>
      <c r="S138" s="13"/>
      <c r="T138" s="13"/>
      <c r="U138" s="13"/>
      <c r="V138" s="11"/>
      <c r="W138" s="13"/>
      <c r="X138" s="13"/>
      <c r="Y138" s="13"/>
      <c r="Z138" s="11"/>
      <c r="AA138" s="11"/>
      <c r="AB138" s="11"/>
      <c r="AC138" s="11"/>
      <c r="AD138" s="11"/>
    </row>
    <row r="139" spans="3:30" x14ac:dyDescent="0.3">
      <c r="C139" s="15"/>
      <c r="D139" s="15"/>
      <c r="E139" s="15"/>
      <c r="F139" s="15"/>
      <c r="G139" s="13"/>
      <c r="H139" s="13"/>
      <c r="I139" s="13"/>
      <c r="J139" s="11"/>
      <c r="K139" s="13"/>
      <c r="L139" s="13"/>
      <c r="M139" s="13"/>
      <c r="N139" s="11"/>
      <c r="O139" s="13"/>
      <c r="P139" s="13"/>
      <c r="Q139" s="13"/>
      <c r="R139" s="11"/>
      <c r="S139" s="13"/>
      <c r="T139" s="13"/>
      <c r="U139" s="13"/>
      <c r="V139" s="11"/>
      <c r="W139" s="13"/>
      <c r="X139" s="13"/>
      <c r="Y139" s="13"/>
      <c r="Z139" s="11"/>
      <c r="AA139" s="11"/>
      <c r="AB139" s="11"/>
      <c r="AC139" s="11"/>
      <c r="AD139" s="11"/>
    </row>
    <row r="140" spans="3:30" x14ac:dyDescent="0.3">
      <c r="C140" s="15"/>
      <c r="D140" s="15"/>
      <c r="E140" s="15"/>
      <c r="F140" s="15"/>
      <c r="G140" s="13"/>
      <c r="H140" s="13"/>
      <c r="I140" s="13"/>
      <c r="J140" s="11"/>
      <c r="K140" s="13"/>
      <c r="L140" s="13"/>
      <c r="M140" s="13"/>
      <c r="N140" s="11"/>
      <c r="O140" s="13"/>
      <c r="P140" s="13"/>
      <c r="Q140" s="13"/>
      <c r="R140" s="11"/>
      <c r="S140" s="13"/>
      <c r="T140" s="13"/>
      <c r="U140" s="13"/>
      <c r="V140" s="11"/>
      <c r="W140" s="13"/>
      <c r="X140" s="13"/>
      <c r="Y140" s="13"/>
      <c r="Z140" s="11"/>
      <c r="AA140" s="11"/>
      <c r="AB140" s="11"/>
      <c r="AC140" s="11"/>
      <c r="AD140" s="11"/>
    </row>
    <row r="141" spans="3:30" x14ac:dyDescent="0.3">
      <c r="C141" s="15"/>
      <c r="D141" s="15"/>
      <c r="E141" s="15"/>
      <c r="F141" s="15"/>
      <c r="G141" s="13"/>
      <c r="H141" s="13"/>
      <c r="I141" s="13"/>
      <c r="J141" s="11"/>
      <c r="K141" s="13"/>
      <c r="L141" s="13"/>
      <c r="M141" s="13"/>
      <c r="N141" s="11"/>
      <c r="O141" s="13"/>
      <c r="P141" s="13"/>
      <c r="Q141" s="13"/>
      <c r="R141" s="11"/>
      <c r="S141" s="13"/>
      <c r="T141" s="13"/>
      <c r="U141" s="13"/>
      <c r="V141" s="11"/>
      <c r="W141" s="13"/>
      <c r="X141" s="13"/>
      <c r="Y141" s="13"/>
      <c r="Z141" s="11"/>
      <c r="AA141" s="11"/>
      <c r="AB141" s="11"/>
      <c r="AC141" s="11"/>
      <c r="AD141" s="11"/>
    </row>
    <row r="142" spans="3:30" x14ac:dyDescent="0.3">
      <c r="C142" s="15"/>
      <c r="D142" s="15"/>
      <c r="E142" s="15"/>
      <c r="F142" s="15"/>
      <c r="G142" s="13"/>
      <c r="H142" s="13"/>
      <c r="I142" s="13"/>
      <c r="J142" s="11"/>
      <c r="K142" s="13"/>
      <c r="L142" s="13"/>
      <c r="M142" s="13"/>
      <c r="N142" s="11"/>
      <c r="O142" s="13"/>
      <c r="P142" s="13"/>
      <c r="Q142" s="13"/>
      <c r="R142" s="11"/>
      <c r="S142" s="13"/>
      <c r="T142" s="13"/>
      <c r="U142" s="13"/>
      <c r="V142" s="11"/>
      <c r="W142" s="13"/>
      <c r="X142" s="13"/>
      <c r="Y142" s="13"/>
      <c r="Z142" s="11"/>
      <c r="AA142" s="11"/>
      <c r="AB142" s="11"/>
      <c r="AC142" s="11"/>
      <c r="AD142" s="11"/>
    </row>
    <row r="143" spans="3:30" x14ac:dyDescent="0.3">
      <c r="C143" s="15"/>
      <c r="D143" s="15"/>
      <c r="E143" s="15"/>
      <c r="F143" s="15"/>
      <c r="G143" s="11"/>
      <c r="H143" s="11"/>
      <c r="I143" s="11"/>
      <c r="J143" s="11"/>
      <c r="K143" s="13"/>
      <c r="L143" s="13"/>
      <c r="M143" s="13"/>
      <c r="N143" s="11"/>
      <c r="O143" s="13"/>
      <c r="P143" s="13"/>
      <c r="Q143" s="13"/>
      <c r="R143" s="11"/>
      <c r="S143" s="13"/>
      <c r="T143" s="13"/>
      <c r="U143" s="13"/>
      <c r="V143" s="11"/>
      <c r="W143" s="13"/>
      <c r="X143" s="13"/>
      <c r="Y143" s="13"/>
      <c r="Z143" s="11"/>
      <c r="AA143" s="11"/>
      <c r="AB143" s="11"/>
      <c r="AC143" s="11"/>
      <c r="AD143" s="11"/>
    </row>
    <row r="144" spans="3:30" x14ac:dyDescent="0.3">
      <c r="C144" s="15"/>
      <c r="D144" s="15"/>
      <c r="E144" s="15"/>
      <c r="F144" s="15"/>
      <c r="G144" s="11"/>
      <c r="H144" s="11"/>
      <c r="I144" s="11"/>
      <c r="J144" s="11"/>
      <c r="K144" s="13"/>
      <c r="L144" s="13"/>
      <c r="M144" s="13"/>
      <c r="N144" s="11"/>
      <c r="O144" s="13"/>
      <c r="P144" s="13"/>
      <c r="Q144" s="13"/>
      <c r="R144" s="11"/>
      <c r="S144" s="13"/>
      <c r="T144" s="13"/>
      <c r="U144" s="13"/>
      <c r="V144" s="11"/>
      <c r="W144" s="13"/>
      <c r="X144" s="13"/>
      <c r="Y144" s="13"/>
      <c r="Z144" s="11"/>
      <c r="AA144" s="11"/>
      <c r="AB144" s="11"/>
      <c r="AC144" s="11"/>
      <c r="AD144" s="11"/>
    </row>
    <row r="145" spans="3:30" x14ac:dyDescent="0.3">
      <c r="C145" s="15"/>
      <c r="D145" s="15"/>
      <c r="E145" s="15"/>
      <c r="F145" s="15"/>
      <c r="G145" s="11"/>
      <c r="H145" s="11"/>
      <c r="I145" s="11"/>
      <c r="J145" s="11"/>
      <c r="K145" s="13"/>
      <c r="L145" s="13"/>
      <c r="M145" s="13"/>
      <c r="N145" s="11"/>
      <c r="O145" s="13"/>
      <c r="P145" s="13"/>
      <c r="Q145" s="13"/>
      <c r="R145" s="11"/>
      <c r="S145" s="13"/>
      <c r="T145" s="13"/>
      <c r="U145" s="13"/>
      <c r="V145" s="11"/>
      <c r="W145" s="13"/>
      <c r="X145" s="13"/>
      <c r="Y145" s="13"/>
      <c r="Z145" s="11"/>
      <c r="AA145" s="11"/>
      <c r="AB145" s="11"/>
      <c r="AC145" s="11"/>
      <c r="AD145" s="11"/>
    </row>
    <row r="146" spans="3:30" x14ac:dyDescent="0.3">
      <c r="C146" s="15"/>
      <c r="D146" s="15"/>
      <c r="E146" s="15"/>
      <c r="F146" s="15"/>
      <c r="G146" s="11"/>
      <c r="H146" s="11"/>
      <c r="I146" s="11"/>
      <c r="J146" s="11"/>
      <c r="K146" s="13"/>
      <c r="L146" s="13"/>
      <c r="M146" s="13"/>
      <c r="N146" s="11"/>
      <c r="O146" s="13"/>
      <c r="P146" s="13"/>
      <c r="Q146" s="13"/>
      <c r="R146" s="11"/>
      <c r="S146" s="13"/>
      <c r="T146" s="13"/>
      <c r="U146" s="13"/>
      <c r="V146" s="11"/>
      <c r="W146" s="13"/>
      <c r="X146" s="13"/>
      <c r="Y146" s="13"/>
      <c r="Z146" s="11"/>
      <c r="AA146" s="11"/>
      <c r="AB146" s="11"/>
      <c r="AC146" s="11"/>
      <c r="AD146" s="11"/>
    </row>
    <row r="147" spans="3:30" x14ac:dyDescent="0.3">
      <c r="C147" s="15"/>
      <c r="D147" s="15"/>
      <c r="E147" s="15"/>
      <c r="F147" s="15"/>
      <c r="G147" s="11"/>
      <c r="H147" s="11"/>
      <c r="I147" s="11"/>
      <c r="J147" s="11"/>
      <c r="K147" s="13"/>
      <c r="L147" s="13"/>
      <c r="M147" s="13"/>
      <c r="N147" s="11"/>
      <c r="O147" s="13"/>
      <c r="P147" s="13"/>
      <c r="Q147" s="13"/>
      <c r="R147" s="11"/>
      <c r="S147" s="13"/>
      <c r="T147" s="13"/>
      <c r="U147" s="13"/>
      <c r="V147" s="11"/>
      <c r="W147" s="13"/>
      <c r="X147" s="13"/>
      <c r="Y147" s="13"/>
      <c r="Z147" s="11"/>
      <c r="AA147" s="11"/>
      <c r="AB147" s="11"/>
      <c r="AC147" s="11"/>
      <c r="AD147" s="11"/>
    </row>
    <row r="148" spans="3:30" x14ac:dyDescent="0.3">
      <c r="C148" s="15"/>
      <c r="D148" s="15"/>
      <c r="E148" s="15"/>
      <c r="F148" s="15"/>
      <c r="G148" s="11"/>
      <c r="H148" s="11"/>
      <c r="I148" s="11"/>
      <c r="J148" s="11"/>
      <c r="K148" s="13"/>
      <c r="L148" s="13"/>
      <c r="M148" s="13"/>
      <c r="N148" s="11"/>
      <c r="O148" s="13"/>
      <c r="P148" s="13"/>
      <c r="Q148" s="13"/>
      <c r="R148" s="11"/>
      <c r="S148" s="13"/>
      <c r="T148" s="13"/>
      <c r="U148" s="13"/>
      <c r="V148" s="11"/>
      <c r="W148" s="13"/>
      <c r="X148" s="13"/>
      <c r="Y148" s="13"/>
      <c r="Z148" s="11"/>
      <c r="AA148" s="11"/>
      <c r="AB148" s="11"/>
      <c r="AC148" s="11"/>
      <c r="AD148" s="11"/>
    </row>
    <row r="149" spans="3:30" x14ac:dyDescent="0.3">
      <c r="C149" s="15"/>
      <c r="D149" s="15"/>
      <c r="E149" s="15"/>
      <c r="F149" s="15"/>
      <c r="G149" s="11"/>
      <c r="H149" s="11"/>
      <c r="I149" s="11"/>
      <c r="J149" s="11"/>
      <c r="K149" s="13"/>
      <c r="L149" s="13"/>
      <c r="M149" s="13"/>
      <c r="N149" s="11"/>
      <c r="O149" s="13"/>
      <c r="P149" s="13"/>
      <c r="Q149" s="13"/>
      <c r="R149" s="11"/>
      <c r="S149" s="13"/>
      <c r="T149" s="13"/>
      <c r="U149" s="13"/>
      <c r="V149" s="11"/>
      <c r="W149" s="13"/>
      <c r="X149" s="13"/>
      <c r="Y149" s="13"/>
      <c r="Z149" s="11"/>
      <c r="AA149" s="11"/>
      <c r="AB149" s="11"/>
      <c r="AC149" s="11"/>
      <c r="AD149" s="11"/>
    </row>
    <row r="150" spans="3:30" x14ac:dyDescent="0.3">
      <c r="C150" s="15"/>
      <c r="D150" s="15"/>
      <c r="E150" s="15"/>
      <c r="F150" s="15"/>
      <c r="G150" s="11"/>
      <c r="H150" s="11"/>
      <c r="I150" s="11"/>
      <c r="J150" s="11"/>
      <c r="K150" s="13"/>
      <c r="L150" s="13"/>
      <c r="M150" s="13"/>
      <c r="N150" s="11"/>
      <c r="O150" s="13"/>
      <c r="P150" s="13"/>
      <c r="Q150" s="13"/>
      <c r="R150" s="11"/>
      <c r="S150" s="13"/>
      <c r="T150" s="13"/>
      <c r="U150" s="13"/>
      <c r="V150" s="11"/>
      <c r="W150" s="13"/>
      <c r="X150" s="13"/>
      <c r="Y150" s="13"/>
      <c r="Z150" s="11"/>
      <c r="AA150" s="11"/>
      <c r="AB150" s="11"/>
      <c r="AC150" s="11"/>
      <c r="AD150" s="11"/>
    </row>
    <row r="151" spans="3:30" x14ac:dyDescent="0.3">
      <c r="C151" s="15"/>
      <c r="D151" s="15"/>
      <c r="E151" s="15"/>
      <c r="F151" s="15"/>
      <c r="G151" s="11"/>
      <c r="H151" s="11"/>
      <c r="I151" s="11"/>
      <c r="J151" s="11"/>
      <c r="K151" s="13"/>
      <c r="L151" s="13"/>
      <c r="M151" s="13"/>
      <c r="N151" s="11"/>
      <c r="O151" s="13"/>
      <c r="P151" s="13"/>
      <c r="Q151" s="13"/>
      <c r="R151" s="11"/>
      <c r="S151" s="13"/>
      <c r="T151" s="13"/>
      <c r="U151" s="13"/>
      <c r="V151" s="11"/>
      <c r="W151" s="13"/>
      <c r="X151" s="13"/>
      <c r="Y151" s="13"/>
      <c r="Z151" s="11"/>
      <c r="AA151" s="11"/>
      <c r="AB151" s="11"/>
      <c r="AC151" s="11"/>
      <c r="AD151" s="11"/>
    </row>
    <row r="152" spans="3:30" x14ac:dyDescent="0.3">
      <c r="C152" s="15"/>
      <c r="D152" s="15"/>
      <c r="E152" s="15"/>
      <c r="F152" s="15"/>
      <c r="G152" s="11"/>
      <c r="H152" s="11"/>
      <c r="I152" s="11"/>
      <c r="J152" s="11"/>
      <c r="K152" s="13"/>
      <c r="L152" s="13"/>
      <c r="M152" s="13"/>
      <c r="N152" s="11"/>
      <c r="O152" s="13"/>
      <c r="P152" s="13"/>
      <c r="Q152" s="13"/>
      <c r="R152" s="11"/>
      <c r="S152" s="13"/>
      <c r="T152" s="13"/>
      <c r="U152" s="13"/>
      <c r="V152" s="11"/>
      <c r="W152" s="13"/>
      <c r="X152" s="13"/>
      <c r="Y152" s="13"/>
      <c r="Z152" s="11"/>
      <c r="AA152" s="11"/>
      <c r="AB152" s="11"/>
      <c r="AC152" s="11"/>
      <c r="AD152" s="11"/>
    </row>
    <row r="153" spans="3:30" x14ac:dyDescent="0.3">
      <c r="C153" s="15"/>
      <c r="D153" s="15"/>
      <c r="E153" s="15"/>
      <c r="F153" s="15"/>
      <c r="G153" s="11"/>
      <c r="H153" s="11"/>
      <c r="I153" s="11"/>
      <c r="J153" s="11"/>
      <c r="K153" s="13"/>
      <c r="L153" s="13"/>
      <c r="M153" s="13"/>
      <c r="N153" s="11"/>
      <c r="O153" s="13"/>
      <c r="P153" s="13"/>
      <c r="Q153" s="13"/>
      <c r="R153" s="11"/>
      <c r="S153" s="13"/>
      <c r="T153" s="13"/>
      <c r="U153" s="13"/>
      <c r="V153" s="11"/>
      <c r="W153" s="13"/>
      <c r="X153" s="13"/>
      <c r="Y153" s="13"/>
      <c r="Z153" s="11"/>
      <c r="AA153" s="11"/>
      <c r="AB153" s="11"/>
      <c r="AC153" s="11"/>
      <c r="AD153" s="11"/>
    </row>
    <row r="154" spans="3:30" x14ac:dyDescent="0.3">
      <c r="C154" s="15"/>
      <c r="D154" s="15"/>
      <c r="E154" s="15"/>
      <c r="F154" s="15"/>
      <c r="G154" s="11"/>
      <c r="H154" s="11"/>
      <c r="I154" s="11"/>
      <c r="J154" s="11"/>
      <c r="K154" s="13"/>
      <c r="L154" s="13"/>
      <c r="M154" s="13"/>
      <c r="N154" s="11"/>
      <c r="O154" s="13"/>
      <c r="P154" s="13"/>
      <c r="Q154" s="13"/>
      <c r="R154" s="11"/>
      <c r="S154" s="13"/>
      <c r="T154" s="13"/>
      <c r="U154" s="13"/>
      <c r="V154" s="11"/>
      <c r="W154" s="13"/>
      <c r="X154" s="13"/>
      <c r="Y154" s="13"/>
      <c r="Z154" s="11"/>
      <c r="AA154" s="11"/>
      <c r="AB154" s="11"/>
      <c r="AC154" s="11"/>
      <c r="AD154" s="11"/>
    </row>
    <row r="155" spans="3:30" x14ac:dyDescent="0.3">
      <c r="C155" s="15"/>
      <c r="D155" s="15"/>
      <c r="E155" s="15"/>
      <c r="F155" s="15"/>
      <c r="G155" s="11"/>
      <c r="H155" s="11"/>
      <c r="I155" s="11"/>
      <c r="J155" s="11"/>
      <c r="K155" s="13"/>
      <c r="L155" s="13"/>
      <c r="M155" s="13"/>
      <c r="N155" s="11"/>
      <c r="O155" s="13"/>
      <c r="P155" s="13"/>
      <c r="Q155" s="13"/>
      <c r="R155" s="11"/>
      <c r="S155" s="13"/>
      <c r="T155" s="13"/>
      <c r="U155" s="13"/>
      <c r="V155" s="11"/>
      <c r="W155" s="13"/>
      <c r="X155" s="13"/>
      <c r="Y155" s="13"/>
      <c r="Z155" s="11"/>
      <c r="AA155" s="11"/>
      <c r="AB155" s="11"/>
      <c r="AC155" s="11"/>
      <c r="AD155" s="11"/>
    </row>
    <row r="156" spans="3:30" x14ac:dyDescent="0.3">
      <c r="C156" s="15"/>
      <c r="D156" s="15"/>
      <c r="E156" s="15"/>
      <c r="F156" s="15"/>
      <c r="G156" s="11"/>
      <c r="H156" s="11"/>
      <c r="I156" s="11"/>
      <c r="J156" s="11"/>
      <c r="K156" s="13"/>
      <c r="L156" s="13"/>
      <c r="M156" s="13"/>
      <c r="N156" s="11"/>
      <c r="O156" s="13"/>
      <c r="P156" s="13"/>
      <c r="Q156" s="13"/>
      <c r="R156" s="11"/>
      <c r="S156" s="13"/>
      <c r="T156" s="13"/>
      <c r="U156" s="13"/>
      <c r="V156" s="11"/>
      <c r="W156" s="13"/>
      <c r="X156" s="13"/>
      <c r="Y156" s="13"/>
      <c r="Z156" s="11"/>
      <c r="AA156" s="11"/>
      <c r="AB156" s="11"/>
      <c r="AC156" s="11"/>
      <c r="AD156" s="11"/>
    </row>
    <row r="157" spans="3:30" x14ac:dyDescent="0.3">
      <c r="C157" s="15"/>
      <c r="D157" s="15"/>
      <c r="E157" s="15"/>
      <c r="F157" s="15"/>
      <c r="G157" s="11"/>
      <c r="H157" s="11"/>
      <c r="I157" s="11"/>
      <c r="J157" s="11"/>
      <c r="K157" s="13"/>
      <c r="L157" s="13"/>
      <c r="M157" s="13"/>
      <c r="N157" s="11"/>
      <c r="O157" s="13"/>
      <c r="P157" s="13"/>
      <c r="Q157" s="13"/>
      <c r="R157" s="11"/>
      <c r="S157" s="13"/>
      <c r="T157" s="13"/>
      <c r="U157" s="13"/>
      <c r="V157" s="11"/>
      <c r="W157" s="13"/>
      <c r="X157" s="13"/>
      <c r="Y157" s="13"/>
      <c r="Z157" s="11"/>
      <c r="AA157" s="11"/>
      <c r="AB157" s="11"/>
      <c r="AC157" s="11"/>
      <c r="AD157" s="11"/>
    </row>
    <row r="158" spans="3:30" x14ac:dyDescent="0.3">
      <c r="C158" s="15"/>
      <c r="D158" s="15"/>
      <c r="E158" s="15"/>
      <c r="F158" s="15"/>
      <c r="G158" s="11"/>
      <c r="H158" s="11"/>
      <c r="I158" s="11"/>
      <c r="J158" s="11"/>
      <c r="K158" s="13"/>
      <c r="L158" s="13"/>
      <c r="M158" s="13"/>
      <c r="N158" s="11"/>
      <c r="O158" s="13"/>
      <c r="P158" s="13"/>
      <c r="Q158" s="13"/>
      <c r="R158" s="11"/>
      <c r="S158" s="13"/>
      <c r="T158" s="13"/>
      <c r="U158" s="13"/>
      <c r="V158" s="11"/>
      <c r="W158" s="13"/>
      <c r="X158" s="13"/>
      <c r="Y158" s="13"/>
      <c r="Z158" s="11"/>
      <c r="AA158" s="11"/>
      <c r="AB158" s="11"/>
      <c r="AC158" s="11"/>
      <c r="AD158" s="11"/>
    </row>
    <row r="159" spans="3:30" x14ac:dyDescent="0.3">
      <c r="C159" s="15"/>
      <c r="D159" s="15"/>
      <c r="E159" s="15"/>
      <c r="F159" s="15"/>
      <c r="G159" s="11"/>
      <c r="H159" s="11"/>
      <c r="I159" s="11"/>
      <c r="J159" s="11"/>
      <c r="K159" s="13"/>
      <c r="L159" s="13"/>
      <c r="M159" s="13"/>
      <c r="N159" s="11"/>
      <c r="O159" s="13"/>
      <c r="P159" s="13"/>
      <c r="Q159" s="13"/>
      <c r="R159" s="11"/>
      <c r="S159" s="13"/>
      <c r="T159" s="13"/>
      <c r="U159" s="13"/>
      <c r="V159" s="11"/>
      <c r="W159" s="13"/>
      <c r="X159" s="13"/>
      <c r="Y159" s="13"/>
      <c r="Z159" s="11"/>
      <c r="AA159" s="11"/>
      <c r="AB159" s="11"/>
      <c r="AC159" s="11"/>
      <c r="AD159" s="11"/>
    </row>
    <row r="160" spans="3:30" x14ac:dyDescent="0.3">
      <c r="C160" s="15"/>
      <c r="D160" s="15"/>
      <c r="E160" s="15"/>
      <c r="F160" s="15"/>
      <c r="G160" s="11"/>
      <c r="H160" s="11"/>
      <c r="I160" s="11"/>
      <c r="J160" s="11"/>
      <c r="K160" s="13"/>
      <c r="L160" s="13"/>
      <c r="M160" s="13"/>
      <c r="N160" s="11"/>
      <c r="O160" s="13"/>
      <c r="P160" s="13"/>
      <c r="Q160" s="13"/>
      <c r="R160" s="11"/>
      <c r="S160" s="13"/>
      <c r="T160" s="13"/>
      <c r="U160" s="13"/>
      <c r="V160" s="11"/>
      <c r="W160" s="13"/>
      <c r="X160" s="13"/>
      <c r="Y160" s="13"/>
      <c r="Z160" s="11"/>
      <c r="AA160" s="11"/>
      <c r="AB160" s="11"/>
      <c r="AC160" s="11"/>
      <c r="AD160" s="11"/>
    </row>
    <row r="161" spans="3:30" x14ac:dyDescent="0.3">
      <c r="C161" s="15"/>
      <c r="D161" s="15"/>
      <c r="E161" s="15"/>
      <c r="F161" s="15"/>
      <c r="G161" s="11"/>
      <c r="H161" s="11"/>
      <c r="I161" s="11"/>
      <c r="J161" s="11"/>
      <c r="K161" s="13"/>
      <c r="L161" s="13"/>
      <c r="M161" s="13"/>
      <c r="N161" s="11"/>
      <c r="O161" s="13"/>
      <c r="P161" s="13"/>
      <c r="Q161" s="13"/>
      <c r="R161" s="11"/>
      <c r="S161" s="13"/>
      <c r="T161" s="13"/>
      <c r="U161" s="13"/>
      <c r="V161" s="11"/>
      <c r="W161" s="13"/>
      <c r="X161" s="13"/>
      <c r="Y161" s="13"/>
      <c r="Z161" s="11"/>
      <c r="AA161" s="11"/>
      <c r="AB161" s="11"/>
      <c r="AC161" s="11"/>
      <c r="AD161" s="11"/>
    </row>
    <row r="162" spans="3:30" x14ac:dyDescent="0.3">
      <c r="C162" s="15"/>
      <c r="D162" s="15"/>
      <c r="E162" s="15"/>
      <c r="F162" s="15"/>
      <c r="G162" s="11"/>
      <c r="H162" s="11"/>
      <c r="I162" s="11"/>
      <c r="J162" s="11"/>
      <c r="K162" s="13"/>
      <c r="L162" s="13"/>
      <c r="M162" s="13"/>
      <c r="N162" s="11"/>
      <c r="O162" s="13"/>
      <c r="P162" s="13"/>
      <c r="Q162" s="13"/>
      <c r="R162" s="11"/>
      <c r="S162" s="13"/>
      <c r="T162" s="13"/>
      <c r="U162" s="13"/>
      <c r="V162" s="11"/>
      <c r="W162" s="13"/>
      <c r="X162" s="13"/>
      <c r="Y162" s="13"/>
      <c r="Z162" s="11"/>
      <c r="AA162" s="11"/>
      <c r="AB162" s="11"/>
      <c r="AC162" s="11"/>
      <c r="AD162" s="11"/>
    </row>
    <row r="163" spans="3:30" x14ac:dyDescent="0.3">
      <c r="C163" s="15"/>
      <c r="D163" s="15"/>
      <c r="E163" s="15"/>
      <c r="F163" s="15"/>
      <c r="G163" s="11"/>
      <c r="H163" s="11"/>
      <c r="I163" s="11"/>
      <c r="J163" s="11"/>
      <c r="K163" s="13"/>
      <c r="L163" s="13"/>
      <c r="M163" s="13"/>
      <c r="N163" s="11"/>
      <c r="O163" s="13"/>
      <c r="P163" s="13"/>
      <c r="Q163" s="13"/>
      <c r="R163" s="11"/>
      <c r="S163" s="13"/>
      <c r="T163" s="13"/>
      <c r="U163" s="13"/>
      <c r="V163" s="11"/>
      <c r="W163" s="13"/>
      <c r="X163" s="13"/>
      <c r="Y163" s="13"/>
      <c r="Z163" s="11"/>
      <c r="AA163" s="11"/>
      <c r="AB163" s="11"/>
      <c r="AC163" s="11"/>
      <c r="AD163" s="11"/>
    </row>
    <row r="164" spans="3:30" x14ac:dyDescent="0.3">
      <c r="C164" s="15"/>
      <c r="D164" s="15"/>
      <c r="E164" s="15"/>
      <c r="F164" s="15"/>
      <c r="G164" s="11"/>
      <c r="H164" s="11"/>
      <c r="I164" s="11"/>
      <c r="J164" s="11"/>
      <c r="K164" s="13"/>
      <c r="L164" s="13"/>
      <c r="M164" s="13"/>
      <c r="N164" s="11"/>
      <c r="O164" s="13"/>
      <c r="P164" s="13"/>
      <c r="Q164" s="13"/>
      <c r="R164" s="11"/>
      <c r="S164" s="13"/>
      <c r="T164" s="13"/>
      <c r="U164" s="13"/>
      <c r="V164" s="11"/>
      <c r="W164" s="13"/>
      <c r="X164" s="13"/>
      <c r="Y164" s="13"/>
      <c r="Z164" s="11"/>
      <c r="AA164" s="11"/>
      <c r="AB164" s="11"/>
      <c r="AC164" s="11"/>
      <c r="AD164" s="11"/>
    </row>
    <row r="165" spans="3:30" x14ac:dyDescent="0.3">
      <c r="C165" s="15"/>
      <c r="D165" s="15"/>
      <c r="E165" s="15"/>
      <c r="F165" s="15"/>
      <c r="G165" s="11"/>
      <c r="H165" s="11"/>
      <c r="I165" s="11"/>
      <c r="J165" s="11"/>
      <c r="K165" s="13"/>
      <c r="L165" s="13"/>
      <c r="M165" s="13"/>
      <c r="N165" s="11"/>
      <c r="O165" s="13"/>
      <c r="P165" s="13"/>
      <c r="Q165" s="13"/>
      <c r="R165" s="11"/>
      <c r="S165" s="13"/>
      <c r="T165" s="13"/>
      <c r="U165" s="13"/>
      <c r="V165" s="11"/>
      <c r="W165" s="13"/>
      <c r="X165" s="13"/>
      <c r="Y165" s="13"/>
      <c r="Z165" s="11"/>
      <c r="AA165" s="11"/>
      <c r="AB165" s="11"/>
      <c r="AC165" s="11"/>
      <c r="AD165" s="11"/>
    </row>
    <row r="166" spans="3:30" x14ac:dyDescent="0.3">
      <c r="C166" s="15"/>
      <c r="D166" s="15"/>
      <c r="E166" s="15"/>
      <c r="F166" s="15"/>
      <c r="G166" s="11"/>
      <c r="H166" s="11"/>
      <c r="I166" s="11"/>
      <c r="J166" s="11"/>
      <c r="K166" s="13"/>
      <c r="L166" s="13"/>
      <c r="M166" s="13"/>
      <c r="N166" s="11"/>
      <c r="O166" s="13"/>
      <c r="P166" s="13"/>
      <c r="Q166" s="13"/>
      <c r="R166" s="11"/>
      <c r="S166" s="13"/>
      <c r="T166" s="13"/>
      <c r="U166" s="13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3:30" x14ac:dyDescent="0.3">
      <c r="C167" s="15"/>
      <c r="D167" s="15"/>
      <c r="E167" s="15"/>
      <c r="F167" s="15"/>
      <c r="G167" s="11"/>
      <c r="H167" s="11"/>
      <c r="I167" s="11"/>
      <c r="J167" s="11"/>
      <c r="K167" s="13"/>
      <c r="L167" s="13"/>
      <c r="M167" s="13"/>
      <c r="N167" s="11"/>
      <c r="O167" s="13"/>
      <c r="P167" s="13"/>
      <c r="Q167" s="13"/>
      <c r="R167" s="11"/>
      <c r="S167" s="13"/>
      <c r="T167" s="13"/>
      <c r="U167" s="13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3:30" x14ac:dyDescent="0.3">
      <c r="C168" s="15"/>
      <c r="D168" s="15"/>
      <c r="E168" s="15"/>
      <c r="F168" s="15"/>
      <c r="G168" s="11"/>
      <c r="H168" s="11"/>
      <c r="I168" s="11"/>
      <c r="J168" s="11"/>
      <c r="K168" s="13"/>
      <c r="L168" s="13"/>
      <c r="M168" s="13"/>
      <c r="N168" s="11"/>
      <c r="O168" s="13"/>
      <c r="P168" s="13"/>
      <c r="Q168" s="13"/>
      <c r="R168" s="11"/>
      <c r="S168" s="13"/>
      <c r="T168" s="13"/>
      <c r="U168" s="13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3:30" x14ac:dyDescent="0.3">
      <c r="C169" s="15"/>
      <c r="D169" s="15"/>
      <c r="E169" s="15"/>
      <c r="F169" s="15"/>
      <c r="G169" s="11"/>
      <c r="H169" s="11"/>
      <c r="I169" s="11"/>
      <c r="J169" s="11"/>
      <c r="K169" s="13"/>
      <c r="L169" s="13"/>
      <c r="M169" s="13"/>
      <c r="N169" s="11"/>
      <c r="O169" s="13"/>
      <c r="P169" s="13"/>
      <c r="Q169" s="13"/>
      <c r="R169" s="11"/>
      <c r="S169" s="13"/>
      <c r="T169" s="13"/>
      <c r="U169" s="13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3:30" x14ac:dyDescent="0.3">
      <c r="C170" s="15"/>
      <c r="D170" s="15"/>
      <c r="E170" s="15"/>
      <c r="F170" s="15"/>
      <c r="G170" s="11"/>
      <c r="H170" s="11"/>
      <c r="I170" s="11"/>
      <c r="J170" s="11"/>
      <c r="K170" s="13"/>
      <c r="L170" s="13"/>
      <c r="M170" s="13"/>
      <c r="N170" s="11"/>
      <c r="O170" s="13"/>
      <c r="P170" s="13"/>
      <c r="Q170" s="13"/>
      <c r="R170" s="11"/>
      <c r="S170" s="13"/>
      <c r="T170" s="13"/>
      <c r="U170" s="13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3:30" x14ac:dyDescent="0.3">
      <c r="C171" s="15"/>
      <c r="D171" s="15"/>
      <c r="E171" s="15"/>
      <c r="F171" s="15"/>
      <c r="G171" s="11"/>
      <c r="H171" s="11"/>
      <c r="I171" s="11"/>
      <c r="J171" s="11"/>
      <c r="K171" s="13"/>
      <c r="L171" s="13"/>
      <c r="M171" s="13"/>
      <c r="N171" s="11"/>
      <c r="O171" s="13"/>
      <c r="P171" s="13"/>
      <c r="Q171" s="13"/>
      <c r="R171" s="11"/>
      <c r="S171" s="13"/>
      <c r="T171" s="13"/>
      <c r="U171" s="13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3:30" x14ac:dyDescent="0.3">
      <c r="C172" s="15"/>
      <c r="D172" s="15"/>
      <c r="E172" s="15"/>
      <c r="F172" s="15"/>
      <c r="G172" s="11"/>
      <c r="H172" s="11"/>
      <c r="I172" s="11"/>
      <c r="J172" s="11"/>
      <c r="K172" s="13"/>
      <c r="L172" s="13"/>
      <c r="M172" s="13"/>
      <c r="N172" s="11"/>
      <c r="O172" s="13"/>
      <c r="P172" s="13"/>
      <c r="Q172" s="13"/>
      <c r="R172" s="11"/>
      <c r="S172" s="13"/>
      <c r="T172" s="13"/>
      <c r="U172" s="13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3:30" x14ac:dyDescent="0.3">
      <c r="C173" s="15"/>
      <c r="D173" s="15"/>
      <c r="E173" s="15"/>
      <c r="F173" s="15"/>
      <c r="G173" s="11"/>
      <c r="H173" s="11"/>
      <c r="I173" s="11"/>
      <c r="J173" s="11"/>
      <c r="K173" s="13"/>
      <c r="L173" s="13"/>
      <c r="M173" s="13"/>
      <c r="N173" s="11"/>
      <c r="O173" s="13"/>
      <c r="P173" s="13"/>
      <c r="Q173" s="13"/>
      <c r="R173" s="11"/>
      <c r="S173" s="13"/>
      <c r="T173" s="13"/>
      <c r="U173" s="13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3:30" x14ac:dyDescent="0.3">
      <c r="C174" s="15"/>
      <c r="D174" s="15"/>
      <c r="E174" s="15"/>
      <c r="F174" s="15"/>
      <c r="G174" s="11"/>
      <c r="H174" s="11"/>
      <c r="I174" s="11"/>
      <c r="J174" s="11"/>
      <c r="K174" s="13"/>
      <c r="L174" s="13"/>
      <c r="M174" s="13"/>
      <c r="N174" s="11"/>
      <c r="O174" s="13"/>
      <c r="P174" s="13"/>
      <c r="Q174" s="13"/>
      <c r="R174" s="11"/>
      <c r="S174" s="13"/>
      <c r="T174" s="13"/>
      <c r="U174" s="13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3:30" x14ac:dyDescent="0.3">
      <c r="C175" s="15"/>
      <c r="D175" s="15"/>
      <c r="E175" s="15"/>
      <c r="F175" s="15"/>
      <c r="G175" s="11"/>
      <c r="H175" s="11"/>
      <c r="I175" s="11"/>
      <c r="J175" s="11"/>
      <c r="K175" s="13"/>
      <c r="L175" s="13"/>
      <c r="M175" s="13"/>
      <c r="N175" s="11"/>
      <c r="O175" s="13"/>
      <c r="P175" s="13"/>
      <c r="Q175" s="13"/>
      <c r="R175" s="11"/>
      <c r="S175" s="13"/>
      <c r="T175" s="13"/>
      <c r="U175" s="13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3:30" x14ac:dyDescent="0.3">
      <c r="C176" s="15"/>
      <c r="D176" s="15"/>
      <c r="E176" s="15"/>
      <c r="F176" s="15"/>
      <c r="G176" s="11"/>
      <c r="H176" s="11"/>
      <c r="I176" s="11"/>
      <c r="J176" s="11"/>
      <c r="K176" s="13"/>
      <c r="L176" s="13"/>
      <c r="M176" s="13"/>
      <c r="N176" s="11"/>
      <c r="O176" s="13"/>
      <c r="P176" s="13"/>
      <c r="Q176" s="13"/>
      <c r="R176" s="11"/>
      <c r="S176" s="13"/>
      <c r="T176" s="13"/>
      <c r="U176" s="13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3:30" x14ac:dyDescent="0.3">
      <c r="C177" s="15"/>
      <c r="D177" s="15"/>
      <c r="E177" s="15"/>
      <c r="F177" s="15"/>
      <c r="G177" s="11"/>
      <c r="H177" s="11"/>
      <c r="I177" s="11"/>
      <c r="J177" s="11"/>
      <c r="K177" s="13"/>
      <c r="L177" s="13"/>
      <c r="M177" s="13"/>
      <c r="N177" s="11"/>
      <c r="O177" s="13"/>
      <c r="P177" s="13"/>
      <c r="Q177" s="13"/>
      <c r="R177" s="11"/>
      <c r="S177" s="13"/>
      <c r="T177" s="13"/>
      <c r="U177" s="13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3:30" x14ac:dyDescent="0.3">
      <c r="C178" s="15"/>
      <c r="D178" s="15"/>
      <c r="E178" s="15"/>
      <c r="F178" s="15"/>
      <c r="G178" s="11"/>
      <c r="H178" s="11"/>
      <c r="I178" s="11"/>
      <c r="J178" s="11"/>
      <c r="K178" s="13"/>
      <c r="L178" s="13"/>
      <c r="M178" s="13"/>
      <c r="N178" s="11"/>
      <c r="O178" s="13"/>
      <c r="P178" s="13"/>
      <c r="Q178" s="13"/>
      <c r="R178" s="11"/>
      <c r="S178" s="13"/>
      <c r="T178" s="13"/>
      <c r="U178" s="13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3:30" x14ac:dyDescent="0.3">
      <c r="C179" s="15"/>
      <c r="D179" s="15"/>
      <c r="E179" s="15"/>
      <c r="F179" s="15"/>
      <c r="G179" s="11"/>
      <c r="H179" s="11"/>
      <c r="I179" s="11"/>
      <c r="J179" s="11"/>
      <c r="K179" s="13"/>
      <c r="L179" s="13"/>
      <c r="M179" s="13"/>
      <c r="N179" s="11"/>
      <c r="O179" s="13"/>
      <c r="P179" s="13"/>
      <c r="Q179" s="13"/>
      <c r="R179" s="11"/>
      <c r="S179" s="13"/>
      <c r="T179" s="13"/>
      <c r="U179" s="13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3:30" x14ac:dyDescent="0.3">
      <c r="C180" s="15"/>
      <c r="D180" s="15"/>
      <c r="E180" s="15"/>
      <c r="F180" s="15"/>
      <c r="G180" s="11"/>
      <c r="H180" s="11"/>
      <c r="I180" s="11"/>
      <c r="J180" s="11"/>
      <c r="K180" s="13"/>
      <c r="L180" s="13"/>
      <c r="M180" s="13"/>
      <c r="N180" s="11"/>
      <c r="O180" s="13"/>
      <c r="P180" s="13"/>
      <c r="Q180" s="13"/>
      <c r="R180" s="11"/>
      <c r="S180" s="13"/>
      <c r="T180" s="13"/>
      <c r="U180" s="13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3:30" x14ac:dyDescent="0.3">
      <c r="C181" s="15"/>
      <c r="D181" s="15"/>
      <c r="E181" s="15"/>
      <c r="F181" s="15"/>
      <c r="G181" s="11"/>
      <c r="H181" s="11"/>
      <c r="I181" s="11"/>
      <c r="J181" s="11"/>
      <c r="K181" s="13"/>
      <c r="L181" s="13"/>
      <c r="M181" s="13"/>
      <c r="N181" s="11"/>
      <c r="O181" s="13"/>
      <c r="P181" s="13"/>
      <c r="Q181" s="13"/>
      <c r="R181" s="11"/>
      <c r="S181" s="13"/>
      <c r="T181" s="13"/>
      <c r="U181" s="13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3:30" x14ac:dyDescent="0.3">
      <c r="C182" s="15"/>
      <c r="D182" s="15"/>
      <c r="E182" s="15"/>
      <c r="F182" s="15"/>
      <c r="G182" s="11"/>
      <c r="H182" s="11"/>
      <c r="I182" s="11"/>
      <c r="J182" s="11"/>
      <c r="K182" s="13"/>
      <c r="L182" s="13"/>
      <c r="M182" s="13"/>
      <c r="N182" s="11"/>
      <c r="O182" s="13"/>
      <c r="P182" s="13"/>
      <c r="Q182" s="13"/>
      <c r="R182" s="11"/>
      <c r="S182" s="13"/>
      <c r="T182" s="13"/>
      <c r="U182" s="13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3:30" x14ac:dyDescent="0.3">
      <c r="C183" s="15"/>
      <c r="D183" s="15"/>
      <c r="E183" s="15"/>
      <c r="F183" s="15"/>
      <c r="G183" s="11"/>
      <c r="H183" s="11"/>
      <c r="I183" s="11"/>
      <c r="J183" s="11"/>
      <c r="K183" s="13"/>
      <c r="L183" s="13"/>
      <c r="M183" s="13"/>
      <c r="N183" s="11"/>
      <c r="O183" s="13"/>
      <c r="P183" s="13"/>
      <c r="Q183" s="13"/>
      <c r="R183" s="11"/>
      <c r="S183" s="13"/>
      <c r="T183" s="13"/>
      <c r="U183" s="13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3:30" x14ac:dyDescent="0.3">
      <c r="C184" s="15"/>
      <c r="D184" s="15"/>
      <c r="E184" s="15"/>
      <c r="F184" s="15"/>
      <c r="G184" s="11"/>
      <c r="H184" s="11"/>
      <c r="I184" s="11"/>
      <c r="J184" s="11"/>
      <c r="K184" s="13"/>
      <c r="L184" s="13"/>
      <c r="M184" s="13"/>
      <c r="N184" s="11"/>
      <c r="O184" s="13"/>
      <c r="P184" s="13"/>
      <c r="Q184" s="13"/>
      <c r="R184" s="11"/>
      <c r="S184" s="13"/>
      <c r="T184" s="13"/>
      <c r="U184" s="13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3:30" x14ac:dyDescent="0.3">
      <c r="C185" s="15"/>
      <c r="D185" s="15"/>
      <c r="E185" s="15"/>
      <c r="F185" s="15"/>
      <c r="G185" s="11"/>
      <c r="H185" s="11"/>
      <c r="I185" s="11"/>
      <c r="J185" s="11"/>
      <c r="K185" s="11"/>
      <c r="L185" s="11"/>
      <c r="M185" s="11"/>
      <c r="N185" s="11"/>
      <c r="O185" s="13"/>
      <c r="P185" s="13"/>
      <c r="Q185" s="13"/>
      <c r="R185" s="11"/>
      <c r="S185" s="13"/>
      <c r="T185" s="13"/>
      <c r="U185" s="13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3:30" x14ac:dyDescent="0.3">
      <c r="C186" s="15"/>
      <c r="D186" s="15"/>
      <c r="E186" s="15"/>
      <c r="F186" s="15"/>
      <c r="G186" s="11"/>
      <c r="H186" s="11"/>
      <c r="I186" s="11"/>
      <c r="J186" s="11"/>
      <c r="K186" s="11"/>
      <c r="L186" s="11"/>
      <c r="M186" s="11"/>
      <c r="N186" s="11"/>
      <c r="O186" s="13"/>
      <c r="P186" s="13"/>
      <c r="Q186" s="13"/>
      <c r="R186" s="11"/>
      <c r="S186" s="13"/>
      <c r="T186" s="13"/>
      <c r="U186" s="13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3:30" x14ac:dyDescent="0.3">
      <c r="C187" s="15"/>
      <c r="D187" s="15"/>
      <c r="E187" s="15"/>
      <c r="F187" s="15"/>
      <c r="G187" s="11"/>
      <c r="H187" s="11"/>
      <c r="I187" s="11"/>
      <c r="J187" s="11"/>
      <c r="K187" s="11"/>
      <c r="L187" s="11"/>
      <c r="M187" s="11"/>
      <c r="N187" s="11"/>
      <c r="O187" s="13"/>
      <c r="P187" s="13"/>
      <c r="Q187" s="13"/>
      <c r="R187" s="11"/>
      <c r="S187" s="13"/>
      <c r="T187" s="13"/>
      <c r="U187" s="13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3:30" x14ac:dyDescent="0.3">
      <c r="C188" s="15"/>
      <c r="D188" s="15"/>
      <c r="E188" s="15"/>
      <c r="F188" s="15"/>
      <c r="G188" s="11"/>
      <c r="H188" s="11"/>
      <c r="I188" s="11"/>
      <c r="J188" s="11"/>
      <c r="K188" s="11"/>
      <c r="L188" s="11"/>
      <c r="M188" s="11"/>
      <c r="N188" s="11"/>
      <c r="O188" s="13"/>
      <c r="P188" s="13"/>
      <c r="Q188" s="13"/>
      <c r="R188" s="11"/>
      <c r="S188" s="13"/>
      <c r="T188" s="13"/>
      <c r="U188" s="13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3:30" x14ac:dyDescent="0.3">
      <c r="C189" s="15"/>
      <c r="D189" s="15"/>
      <c r="E189" s="15"/>
      <c r="F189" s="15"/>
      <c r="G189" s="11"/>
      <c r="H189" s="11"/>
      <c r="I189" s="11"/>
      <c r="J189" s="11"/>
      <c r="K189" s="11"/>
      <c r="L189" s="11"/>
      <c r="M189" s="11"/>
      <c r="N189" s="11"/>
      <c r="O189" s="13"/>
      <c r="P189" s="13"/>
      <c r="Q189" s="13"/>
      <c r="R189" s="11"/>
      <c r="S189" s="13"/>
      <c r="T189" s="13"/>
      <c r="U189" s="13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3:30" x14ac:dyDescent="0.3">
      <c r="C190" s="15"/>
      <c r="D190" s="15"/>
      <c r="E190" s="15"/>
      <c r="F190" s="15"/>
      <c r="G190" s="11"/>
      <c r="H190" s="11"/>
      <c r="I190" s="11"/>
      <c r="J190" s="11"/>
      <c r="K190" s="11"/>
      <c r="L190" s="11"/>
      <c r="M190" s="11"/>
      <c r="N190" s="11"/>
      <c r="O190" s="13"/>
      <c r="P190" s="13"/>
      <c r="Q190" s="13"/>
      <c r="R190" s="11"/>
      <c r="S190" s="13"/>
      <c r="T190" s="13"/>
      <c r="U190" s="13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3:30" x14ac:dyDescent="0.3">
      <c r="C191" s="15"/>
      <c r="D191" s="15"/>
      <c r="E191" s="15"/>
      <c r="F191" s="15"/>
      <c r="G191" s="11"/>
      <c r="H191" s="11"/>
      <c r="I191" s="11"/>
      <c r="J191" s="11"/>
      <c r="K191" s="11"/>
      <c r="L191" s="11"/>
      <c r="M191" s="11"/>
      <c r="N191" s="11"/>
      <c r="O191" s="13"/>
      <c r="P191" s="13"/>
      <c r="Q191" s="13"/>
      <c r="R191" s="11"/>
      <c r="S191" s="13"/>
      <c r="T191" s="13"/>
      <c r="U191" s="13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3:30" x14ac:dyDescent="0.3">
      <c r="C192" s="15"/>
      <c r="D192" s="15"/>
      <c r="E192" s="15"/>
      <c r="F192" s="15"/>
      <c r="G192" s="11"/>
      <c r="H192" s="11"/>
      <c r="I192" s="11"/>
      <c r="J192" s="11"/>
      <c r="K192" s="11"/>
      <c r="L192" s="11"/>
      <c r="M192" s="11"/>
      <c r="N192" s="11"/>
      <c r="O192" s="13"/>
      <c r="P192" s="13"/>
      <c r="Q192" s="13"/>
      <c r="R192" s="11"/>
      <c r="S192" s="13"/>
      <c r="T192" s="13"/>
      <c r="U192" s="13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3:30" x14ac:dyDescent="0.3">
      <c r="C193" s="15"/>
      <c r="D193" s="15"/>
      <c r="E193" s="15"/>
      <c r="F193" s="15"/>
      <c r="G193" s="11"/>
      <c r="H193" s="11"/>
      <c r="I193" s="11"/>
      <c r="J193" s="11"/>
      <c r="K193" s="11"/>
      <c r="L193" s="11"/>
      <c r="M193" s="11"/>
      <c r="N193" s="11"/>
      <c r="O193" s="13"/>
      <c r="P193" s="13"/>
      <c r="Q193" s="13"/>
      <c r="R193" s="11"/>
      <c r="S193" s="13"/>
      <c r="T193" s="13"/>
      <c r="U193" s="13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3:30" x14ac:dyDescent="0.3">
      <c r="C194" s="15"/>
      <c r="D194" s="15"/>
      <c r="E194" s="15"/>
      <c r="F194" s="15"/>
      <c r="G194" s="11"/>
      <c r="H194" s="11"/>
      <c r="I194" s="11"/>
      <c r="J194" s="11"/>
      <c r="K194" s="11"/>
      <c r="L194" s="11"/>
      <c r="M194" s="11"/>
      <c r="N194" s="11"/>
      <c r="O194" s="13"/>
      <c r="P194" s="13"/>
      <c r="Q194" s="13"/>
      <c r="R194" s="11"/>
      <c r="S194" s="13"/>
      <c r="T194" s="13"/>
      <c r="U194" s="13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3:30" x14ac:dyDescent="0.3">
      <c r="C195" s="15"/>
      <c r="D195" s="15"/>
      <c r="E195" s="15"/>
      <c r="F195" s="15"/>
      <c r="G195" s="11"/>
      <c r="H195" s="11"/>
      <c r="I195" s="11"/>
      <c r="J195" s="11"/>
      <c r="K195" s="11"/>
      <c r="L195" s="11"/>
      <c r="M195" s="11"/>
      <c r="N195" s="11"/>
      <c r="O195" s="13"/>
      <c r="P195" s="13"/>
      <c r="Q195" s="13"/>
      <c r="R195" s="11"/>
      <c r="S195" s="13"/>
      <c r="T195" s="13"/>
      <c r="U195" s="13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3:30" x14ac:dyDescent="0.3">
      <c r="C196" s="15"/>
      <c r="D196" s="15"/>
      <c r="E196" s="15"/>
      <c r="F196" s="15"/>
      <c r="G196" s="11"/>
      <c r="H196" s="11"/>
      <c r="I196" s="11"/>
      <c r="J196" s="11"/>
      <c r="K196" s="11"/>
      <c r="L196" s="11"/>
      <c r="M196" s="11"/>
      <c r="N196" s="11"/>
      <c r="O196" s="13"/>
      <c r="P196" s="13"/>
      <c r="Q196" s="13"/>
      <c r="R196" s="11"/>
      <c r="S196" s="13"/>
      <c r="T196" s="13"/>
      <c r="U196" s="13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3:30" x14ac:dyDescent="0.3">
      <c r="C197" s="15"/>
      <c r="D197" s="15"/>
      <c r="E197" s="15"/>
      <c r="F197" s="15"/>
      <c r="G197" s="11"/>
      <c r="H197" s="11"/>
      <c r="I197" s="11"/>
      <c r="J197" s="11"/>
      <c r="K197" s="11"/>
      <c r="L197" s="11"/>
      <c r="M197" s="11"/>
      <c r="N197" s="11"/>
      <c r="O197" s="13"/>
      <c r="P197" s="13"/>
      <c r="Q197" s="13"/>
      <c r="R197" s="11"/>
      <c r="S197" s="13"/>
      <c r="T197" s="13"/>
      <c r="U197" s="13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3:30" x14ac:dyDescent="0.3">
      <c r="C198" s="15"/>
      <c r="D198" s="15"/>
      <c r="E198" s="15"/>
      <c r="F198" s="15"/>
      <c r="G198" s="11"/>
      <c r="H198" s="11"/>
      <c r="I198" s="11"/>
      <c r="J198" s="11"/>
      <c r="K198" s="11"/>
      <c r="L198" s="11"/>
      <c r="M198" s="11"/>
      <c r="N198" s="11"/>
      <c r="O198" s="13"/>
      <c r="P198" s="13"/>
      <c r="Q198" s="13"/>
      <c r="R198" s="11"/>
      <c r="S198" s="13"/>
      <c r="T198" s="13"/>
      <c r="U198" s="13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3:30" x14ac:dyDescent="0.3">
      <c r="C199" s="15"/>
      <c r="D199" s="15"/>
      <c r="E199" s="15"/>
      <c r="F199" s="15"/>
      <c r="G199" s="11"/>
      <c r="H199" s="11"/>
      <c r="I199" s="11"/>
      <c r="J199" s="11"/>
      <c r="K199" s="11"/>
      <c r="L199" s="11"/>
      <c r="M199" s="11"/>
      <c r="N199" s="11"/>
      <c r="O199" s="13"/>
      <c r="P199" s="13"/>
      <c r="Q199" s="13"/>
      <c r="R199" s="11"/>
      <c r="S199" s="13"/>
      <c r="T199" s="13"/>
      <c r="U199" s="13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3:30" x14ac:dyDescent="0.3">
      <c r="C200" s="15"/>
      <c r="D200" s="15"/>
      <c r="E200" s="15"/>
      <c r="F200" s="15"/>
      <c r="G200" s="11"/>
      <c r="H200" s="11"/>
      <c r="I200" s="11"/>
      <c r="J200" s="11"/>
      <c r="K200" s="11"/>
      <c r="L200" s="11"/>
      <c r="M200" s="11"/>
      <c r="N200" s="11"/>
      <c r="O200" s="13"/>
      <c r="P200" s="13"/>
      <c r="Q200" s="13"/>
      <c r="R200" s="11"/>
      <c r="S200" s="13"/>
      <c r="T200" s="13"/>
      <c r="U200" s="13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3:30" x14ac:dyDescent="0.3">
      <c r="C201" s="15"/>
      <c r="D201" s="15"/>
      <c r="E201" s="15"/>
      <c r="F201" s="15"/>
      <c r="G201" s="11"/>
      <c r="H201" s="11"/>
      <c r="I201" s="11"/>
      <c r="J201" s="11"/>
      <c r="K201" s="11"/>
      <c r="L201" s="11"/>
      <c r="M201" s="11"/>
      <c r="N201" s="11"/>
      <c r="O201" s="13"/>
      <c r="P201" s="13"/>
      <c r="Q201" s="13"/>
      <c r="R201" s="11"/>
      <c r="S201" s="13"/>
      <c r="T201" s="13"/>
      <c r="U201" s="13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3:30" x14ac:dyDescent="0.3">
      <c r="C202" s="15"/>
      <c r="D202" s="15"/>
      <c r="E202" s="15"/>
      <c r="F202" s="15"/>
      <c r="G202" s="11"/>
      <c r="H202" s="11"/>
      <c r="I202" s="11"/>
      <c r="J202" s="11"/>
      <c r="K202" s="11"/>
      <c r="L202" s="11"/>
      <c r="M202" s="11"/>
      <c r="N202" s="11"/>
      <c r="O202" s="13"/>
      <c r="P202" s="13"/>
      <c r="Q202" s="13"/>
      <c r="R202" s="11"/>
      <c r="S202" s="13"/>
      <c r="T202" s="13"/>
      <c r="U202" s="13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3:30" x14ac:dyDescent="0.3">
      <c r="C203" s="15"/>
      <c r="D203" s="15"/>
      <c r="E203" s="15"/>
      <c r="F203" s="15"/>
      <c r="G203" s="11"/>
      <c r="H203" s="11"/>
      <c r="I203" s="11"/>
      <c r="J203" s="11"/>
      <c r="K203" s="11"/>
      <c r="L203" s="11"/>
      <c r="M203" s="11"/>
      <c r="N203" s="11"/>
      <c r="O203" s="13"/>
      <c r="P203" s="13"/>
      <c r="Q203" s="13"/>
      <c r="R203" s="11"/>
      <c r="S203" s="13"/>
      <c r="T203" s="13"/>
      <c r="U203" s="13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3:30" x14ac:dyDescent="0.3">
      <c r="C204" s="15"/>
      <c r="D204" s="15"/>
      <c r="E204" s="15"/>
      <c r="F204" s="15"/>
      <c r="G204" s="11"/>
      <c r="H204" s="11"/>
      <c r="I204" s="11"/>
      <c r="J204" s="11"/>
      <c r="K204" s="11"/>
      <c r="L204" s="11"/>
      <c r="M204" s="11"/>
      <c r="N204" s="11"/>
      <c r="O204" s="13"/>
      <c r="P204" s="13"/>
      <c r="Q204" s="13"/>
      <c r="R204" s="11"/>
      <c r="S204" s="13"/>
      <c r="T204" s="13"/>
      <c r="U204" s="13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3:30" x14ac:dyDescent="0.3">
      <c r="C205" s="15"/>
      <c r="D205" s="15"/>
      <c r="E205" s="15"/>
      <c r="F205" s="15"/>
      <c r="G205" s="11"/>
      <c r="H205" s="11"/>
      <c r="I205" s="11"/>
      <c r="J205" s="11"/>
      <c r="K205" s="11"/>
      <c r="L205" s="11"/>
      <c r="M205" s="11"/>
      <c r="N205" s="11"/>
      <c r="O205" s="13"/>
      <c r="P205" s="13"/>
      <c r="Q205" s="13"/>
      <c r="R205" s="11"/>
      <c r="S205" s="13"/>
      <c r="T205" s="13"/>
      <c r="U205" s="13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3:30" x14ac:dyDescent="0.3">
      <c r="C206" s="15"/>
      <c r="D206" s="15"/>
      <c r="E206" s="15"/>
      <c r="F206" s="15"/>
      <c r="G206" s="11"/>
      <c r="H206" s="11"/>
      <c r="I206" s="11"/>
      <c r="J206" s="11"/>
      <c r="K206" s="11"/>
      <c r="L206" s="11"/>
      <c r="M206" s="11"/>
      <c r="N206" s="11"/>
      <c r="O206" s="13"/>
      <c r="P206" s="13"/>
      <c r="Q206" s="13"/>
      <c r="R206" s="11"/>
      <c r="S206" s="13"/>
      <c r="T206" s="13"/>
      <c r="U206" s="13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3:30" x14ac:dyDescent="0.3">
      <c r="C207" s="15"/>
      <c r="D207" s="15"/>
      <c r="E207" s="15"/>
      <c r="F207" s="15"/>
      <c r="G207" s="11"/>
      <c r="H207" s="11"/>
      <c r="I207" s="11"/>
      <c r="J207" s="11"/>
      <c r="K207" s="11"/>
      <c r="L207" s="11"/>
      <c r="M207" s="11"/>
      <c r="N207" s="11"/>
      <c r="O207" s="13"/>
      <c r="P207" s="13"/>
      <c r="Q207" s="13"/>
      <c r="R207" s="11"/>
      <c r="S207" s="13"/>
      <c r="T207" s="13"/>
      <c r="U207" s="13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3:30" x14ac:dyDescent="0.3">
      <c r="C208" s="15"/>
      <c r="D208" s="15"/>
      <c r="E208" s="15"/>
      <c r="F208" s="15"/>
      <c r="G208" s="11"/>
      <c r="H208" s="11"/>
      <c r="I208" s="11"/>
      <c r="J208" s="11"/>
      <c r="K208" s="11"/>
      <c r="L208" s="11"/>
      <c r="M208" s="11"/>
      <c r="N208" s="11"/>
      <c r="O208" s="13"/>
      <c r="P208" s="13"/>
      <c r="Q208" s="13"/>
      <c r="R208" s="11"/>
      <c r="S208" s="13"/>
      <c r="T208" s="13"/>
      <c r="U208" s="13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3:30" x14ac:dyDescent="0.3">
      <c r="C209" s="15"/>
      <c r="D209" s="15"/>
      <c r="E209" s="15"/>
      <c r="F209" s="15"/>
      <c r="G209" s="11"/>
      <c r="H209" s="11"/>
      <c r="I209" s="11"/>
      <c r="J209" s="11"/>
      <c r="K209" s="11"/>
      <c r="L209" s="11"/>
      <c r="M209" s="11"/>
      <c r="N209" s="11"/>
      <c r="O209" s="13"/>
      <c r="P209" s="13"/>
      <c r="Q209" s="13"/>
      <c r="R209" s="11"/>
      <c r="S209" s="13"/>
      <c r="T209" s="13"/>
      <c r="U209" s="13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3:30" x14ac:dyDescent="0.3">
      <c r="C210" s="15"/>
      <c r="D210" s="15"/>
      <c r="E210" s="15"/>
      <c r="F210" s="15"/>
      <c r="G210" s="11"/>
      <c r="H210" s="11"/>
      <c r="I210" s="11"/>
      <c r="J210" s="11"/>
      <c r="K210" s="11"/>
      <c r="L210" s="11"/>
      <c r="M210" s="11"/>
      <c r="N210" s="11"/>
      <c r="O210" s="13"/>
      <c r="P210" s="13"/>
      <c r="Q210" s="13"/>
      <c r="R210" s="11"/>
      <c r="S210" s="13"/>
      <c r="T210" s="13"/>
      <c r="U210" s="13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3:30" x14ac:dyDescent="0.3">
      <c r="C211" s="15"/>
      <c r="D211" s="15"/>
      <c r="E211" s="15"/>
      <c r="F211" s="15"/>
      <c r="G211" s="11"/>
      <c r="H211" s="11"/>
      <c r="I211" s="11"/>
      <c r="J211" s="11"/>
      <c r="K211" s="11"/>
      <c r="L211" s="11"/>
      <c r="M211" s="11"/>
      <c r="N211" s="11"/>
      <c r="O211" s="13"/>
      <c r="P211" s="13"/>
      <c r="Q211" s="13"/>
      <c r="R211" s="11"/>
      <c r="S211" s="13"/>
      <c r="T211" s="13"/>
      <c r="U211" s="13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3:30" x14ac:dyDescent="0.3">
      <c r="C212" s="15"/>
      <c r="D212" s="15"/>
      <c r="E212" s="15"/>
      <c r="F212" s="15"/>
      <c r="G212" s="11"/>
      <c r="H212" s="11"/>
      <c r="I212" s="11"/>
      <c r="J212" s="11"/>
      <c r="K212" s="11"/>
      <c r="L212" s="11"/>
      <c r="M212" s="11"/>
      <c r="N212" s="11"/>
      <c r="O212" s="13"/>
      <c r="P212" s="13"/>
      <c r="Q212" s="13"/>
      <c r="R212" s="11"/>
      <c r="S212" s="13"/>
      <c r="T212" s="13"/>
      <c r="U212" s="13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3:30" x14ac:dyDescent="0.3">
      <c r="C213" s="15"/>
      <c r="D213" s="15"/>
      <c r="E213" s="15"/>
      <c r="F213" s="15"/>
      <c r="G213" s="11"/>
      <c r="H213" s="11"/>
      <c r="I213" s="11"/>
      <c r="J213" s="11"/>
      <c r="K213" s="11"/>
      <c r="L213" s="11"/>
      <c r="M213" s="11"/>
      <c r="N213" s="11"/>
      <c r="O213" s="13"/>
      <c r="P213" s="13"/>
      <c r="Q213" s="13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3:30" x14ac:dyDescent="0.3">
      <c r="C214" s="15"/>
      <c r="D214" s="15"/>
      <c r="E214" s="15"/>
      <c r="F214" s="15"/>
      <c r="G214" s="11"/>
      <c r="H214" s="11"/>
      <c r="I214" s="11"/>
      <c r="J214" s="11"/>
      <c r="K214" s="11"/>
      <c r="L214" s="11"/>
      <c r="M214" s="11"/>
      <c r="N214" s="11"/>
      <c r="O214" s="13"/>
      <c r="P214" s="13"/>
      <c r="Q214" s="13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3:30" x14ac:dyDescent="0.3">
      <c r="C215" s="15"/>
      <c r="D215" s="15"/>
      <c r="E215" s="15"/>
      <c r="F215" s="15"/>
      <c r="G215" s="11"/>
      <c r="H215" s="11"/>
      <c r="I215" s="11"/>
      <c r="J215" s="11"/>
      <c r="K215" s="11"/>
      <c r="L215" s="11"/>
      <c r="M215" s="11"/>
      <c r="N215" s="11"/>
      <c r="O215" s="13"/>
      <c r="P215" s="13"/>
      <c r="Q215" s="13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3:30" x14ac:dyDescent="0.3">
      <c r="C216" s="15"/>
      <c r="D216" s="15"/>
      <c r="E216" s="15"/>
      <c r="F216" s="15"/>
      <c r="G216" s="11"/>
      <c r="H216" s="11"/>
      <c r="I216" s="11"/>
      <c r="J216" s="11"/>
      <c r="K216" s="11"/>
      <c r="L216" s="11"/>
      <c r="M216" s="11"/>
      <c r="N216" s="11"/>
      <c r="O216" s="13"/>
      <c r="P216" s="13"/>
      <c r="Q216" s="13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3:30" x14ac:dyDescent="0.3">
      <c r="C217" s="15"/>
      <c r="D217" s="15"/>
      <c r="E217" s="15"/>
      <c r="F217" s="15"/>
      <c r="G217" s="11"/>
      <c r="H217" s="11"/>
      <c r="I217" s="11"/>
      <c r="J217" s="11"/>
      <c r="K217" s="11"/>
      <c r="L217" s="11"/>
      <c r="M217" s="11"/>
      <c r="N217" s="11"/>
      <c r="O217" s="13"/>
      <c r="P217" s="13"/>
      <c r="Q217" s="13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3:30" x14ac:dyDescent="0.3">
      <c r="C218" s="15"/>
      <c r="D218" s="15"/>
      <c r="E218" s="15"/>
      <c r="F218" s="15"/>
      <c r="G218" s="11"/>
      <c r="H218" s="11"/>
      <c r="I218" s="11"/>
      <c r="J218" s="11"/>
      <c r="K218" s="11"/>
      <c r="L218" s="11"/>
      <c r="M218" s="11"/>
      <c r="N218" s="11"/>
      <c r="O218" s="13"/>
      <c r="P218" s="13"/>
      <c r="Q218" s="13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3:30" x14ac:dyDescent="0.3">
      <c r="C219" s="15"/>
      <c r="D219" s="15"/>
      <c r="E219" s="15"/>
      <c r="F219" s="15"/>
      <c r="G219" s="11"/>
      <c r="H219" s="11"/>
      <c r="I219" s="11"/>
      <c r="J219" s="11"/>
      <c r="K219" s="11"/>
      <c r="L219" s="11"/>
      <c r="M219" s="11"/>
      <c r="N219" s="11"/>
      <c r="O219" s="13"/>
      <c r="P219" s="13"/>
      <c r="Q219" s="13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3:30" x14ac:dyDescent="0.3">
      <c r="C220" s="15"/>
      <c r="D220" s="15"/>
      <c r="E220" s="15"/>
      <c r="F220" s="15"/>
      <c r="G220" s="11"/>
      <c r="H220" s="11"/>
      <c r="I220" s="11"/>
      <c r="J220" s="11"/>
      <c r="K220" s="11"/>
      <c r="L220" s="11"/>
      <c r="M220" s="11"/>
      <c r="N220" s="11"/>
      <c r="O220" s="13"/>
      <c r="P220" s="13"/>
      <c r="Q220" s="13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3:30" x14ac:dyDescent="0.3">
      <c r="C221" s="15"/>
      <c r="D221" s="15"/>
      <c r="E221" s="15"/>
      <c r="F221" s="15"/>
      <c r="G221" s="11"/>
      <c r="H221" s="11"/>
      <c r="I221" s="11"/>
      <c r="J221" s="11"/>
      <c r="K221" s="11"/>
      <c r="L221" s="11"/>
      <c r="M221" s="11"/>
      <c r="N221" s="11"/>
      <c r="O221" s="13"/>
      <c r="P221" s="13"/>
      <c r="Q221" s="13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3:30" x14ac:dyDescent="0.3">
      <c r="C222" s="15"/>
      <c r="D222" s="15"/>
      <c r="E222" s="15"/>
      <c r="F222" s="15"/>
      <c r="G222" s="11"/>
      <c r="H222" s="11"/>
      <c r="I222" s="11"/>
      <c r="J222" s="11"/>
      <c r="K222" s="11"/>
      <c r="L222" s="11"/>
      <c r="M222" s="11"/>
      <c r="N222" s="11"/>
      <c r="O222" s="13"/>
      <c r="P222" s="13"/>
      <c r="Q222" s="13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3:30" x14ac:dyDescent="0.3">
      <c r="C223" s="15"/>
      <c r="D223" s="15"/>
      <c r="E223" s="15"/>
      <c r="F223" s="15"/>
      <c r="G223" s="11"/>
      <c r="H223" s="11"/>
      <c r="I223" s="11"/>
      <c r="J223" s="11"/>
      <c r="K223" s="11"/>
      <c r="L223" s="11"/>
      <c r="M223" s="11"/>
      <c r="N223" s="11"/>
      <c r="O223" s="13"/>
      <c r="P223" s="13"/>
      <c r="Q223" s="13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3:30" x14ac:dyDescent="0.3">
      <c r="C224" s="15"/>
      <c r="D224" s="15"/>
      <c r="E224" s="15"/>
      <c r="F224" s="15"/>
      <c r="G224" s="11"/>
      <c r="H224" s="11"/>
      <c r="I224" s="11"/>
      <c r="J224" s="11"/>
      <c r="K224" s="11"/>
      <c r="L224" s="11"/>
      <c r="M224" s="11"/>
      <c r="N224" s="11"/>
      <c r="O224" s="13"/>
      <c r="P224" s="13"/>
      <c r="Q224" s="13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3:30" x14ac:dyDescent="0.3">
      <c r="C225" s="15"/>
      <c r="D225" s="15"/>
      <c r="E225" s="15"/>
      <c r="F225" s="15"/>
      <c r="G225" s="11"/>
      <c r="H225" s="11"/>
      <c r="I225" s="11"/>
      <c r="J225" s="11"/>
      <c r="K225" s="11"/>
      <c r="L225" s="11"/>
      <c r="M225" s="11"/>
      <c r="N225" s="11"/>
      <c r="O225" s="13"/>
      <c r="P225" s="13"/>
      <c r="Q225" s="13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3:30" x14ac:dyDescent="0.3">
      <c r="C226" s="15"/>
      <c r="D226" s="15"/>
      <c r="E226" s="15"/>
      <c r="F226" s="15"/>
      <c r="G226" s="11"/>
      <c r="H226" s="11"/>
      <c r="I226" s="11"/>
      <c r="J226" s="11"/>
      <c r="K226" s="11"/>
      <c r="L226" s="11"/>
      <c r="M226" s="11"/>
      <c r="N226" s="11"/>
      <c r="O226" s="13"/>
      <c r="P226" s="13"/>
      <c r="Q226" s="13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3:30" x14ac:dyDescent="0.3">
      <c r="C227" s="15"/>
      <c r="D227" s="15"/>
      <c r="E227" s="15"/>
      <c r="F227" s="15"/>
      <c r="G227" s="11"/>
      <c r="H227" s="11"/>
      <c r="I227" s="11"/>
      <c r="J227" s="11"/>
      <c r="K227" s="11"/>
      <c r="L227" s="11"/>
      <c r="M227" s="11"/>
      <c r="N227" s="11"/>
      <c r="O227" s="13"/>
      <c r="P227" s="13"/>
      <c r="Q227" s="13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3:30" x14ac:dyDescent="0.3">
      <c r="C228" s="15"/>
      <c r="D228" s="15"/>
      <c r="E228" s="15"/>
      <c r="F228" s="15"/>
      <c r="G228" s="11"/>
      <c r="H228" s="11"/>
      <c r="I228" s="11"/>
      <c r="J228" s="11"/>
      <c r="K228" s="11"/>
      <c r="L228" s="11"/>
      <c r="M228" s="11"/>
      <c r="N228" s="11"/>
      <c r="O228" s="13"/>
      <c r="P228" s="13"/>
      <c r="Q228" s="13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3:30" x14ac:dyDescent="0.3">
      <c r="C229" s="15"/>
      <c r="D229" s="15"/>
      <c r="E229" s="15"/>
      <c r="F229" s="15"/>
      <c r="G229" s="11"/>
      <c r="H229" s="11"/>
      <c r="I229" s="11"/>
      <c r="J229" s="11"/>
      <c r="K229" s="11"/>
      <c r="L229" s="11"/>
      <c r="M229" s="11"/>
      <c r="N229" s="11"/>
      <c r="O229" s="13"/>
      <c r="P229" s="13"/>
      <c r="Q229" s="13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3:30" x14ac:dyDescent="0.3">
      <c r="C230" s="15"/>
      <c r="D230" s="15"/>
      <c r="E230" s="15"/>
      <c r="F230" s="15"/>
      <c r="G230" s="11"/>
      <c r="H230" s="11"/>
      <c r="I230" s="11"/>
      <c r="J230" s="11"/>
      <c r="K230" s="11"/>
      <c r="L230" s="11"/>
      <c r="M230" s="11"/>
      <c r="N230" s="11"/>
      <c r="O230" s="13"/>
      <c r="P230" s="13"/>
      <c r="Q230" s="13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3:30" x14ac:dyDescent="0.3">
      <c r="C231" s="15"/>
      <c r="D231" s="15"/>
      <c r="E231" s="15"/>
      <c r="F231" s="15"/>
      <c r="G231" s="11"/>
      <c r="H231" s="11"/>
      <c r="I231" s="11"/>
      <c r="J231" s="11"/>
      <c r="K231" s="11"/>
      <c r="L231" s="11"/>
      <c r="M231" s="11"/>
      <c r="N231" s="11"/>
      <c r="O231" s="13"/>
      <c r="P231" s="13"/>
      <c r="Q231" s="13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3:30" x14ac:dyDescent="0.3">
      <c r="C232" s="15"/>
      <c r="D232" s="15"/>
      <c r="E232" s="15"/>
      <c r="F232" s="15"/>
      <c r="G232" s="11"/>
      <c r="H232" s="11"/>
      <c r="I232" s="11"/>
      <c r="J232" s="11"/>
      <c r="K232" s="11"/>
      <c r="L232" s="11"/>
      <c r="M232" s="11"/>
      <c r="N232" s="11"/>
      <c r="O232" s="13"/>
      <c r="P232" s="13"/>
      <c r="Q232" s="13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3:30" x14ac:dyDescent="0.3">
      <c r="C233" s="15"/>
      <c r="D233" s="15"/>
      <c r="E233" s="15"/>
      <c r="F233" s="15"/>
      <c r="G233" s="11"/>
      <c r="H233" s="11"/>
      <c r="I233" s="11"/>
      <c r="J233" s="11"/>
      <c r="K233" s="11"/>
      <c r="L233" s="11"/>
      <c r="M233" s="11"/>
      <c r="N233" s="11"/>
      <c r="O233" s="13"/>
      <c r="P233" s="13"/>
      <c r="Q233" s="13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3:30" x14ac:dyDescent="0.3">
      <c r="C234" s="15"/>
      <c r="D234" s="15"/>
      <c r="E234" s="15"/>
      <c r="F234" s="15"/>
      <c r="G234" s="11"/>
      <c r="H234" s="11"/>
      <c r="I234" s="11"/>
      <c r="J234" s="11"/>
      <c r="K234" s="11"/>
      <c r="L234" s="11"/>
      <c r="M234" s="11"/>
      <c r="N234" s="11"/>
      <c r="O234" s="13"/>
      <c r="P234" s="13"/>
      <c r="Q234" s="13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3:30" x14ac:dyDescent="0.3">
      <c r="C235" s="15"/>
      <c r="D235" s="15"/>
      <c r="E235" s="15"/>
      <c r="F235" s="15"/>
      <c r="G235" s="11"/>
      <c r="H235" s="11"/>
      <c r="I235" s="11"/>
      <c r="J235" s="11"/>
      <c r="K235" s="11"/>
      <c r="L235" s="11"/>
      <c r="M235" s="11"/>
      <c r="N235" s="11"/>
      <c r="O235" s="13"/>
      <c r="P235" s="13"/>
      <c r="Q235" s="13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3:30" x14ac:dyDescent="0.3">
      <c r="C236" s="15"/>
      <c r="D236" s="15"/>
      <c r="E236" s="15"/>
      <c r="F236" s="15"/>
      <c r="G236" s="11"/>
      <c r="H236" s="11"/>
      <c r="I236" s="11"/>
      <c r="J236" s="11"/>
      <c r="K236" s="11"/>
      <c r="L236" s="11"/>
      <c r="M236" s="11"/>
      <c r="N236" s="11"/>
      <c r="O236" s="13"/>
      <c r="P236" s="13"/>
      <c r="Q236" s="13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3:30" x14ac:dyDescent="0.3">
      <c r="C237" s="15"/>
      <c r="D237" s="15"/>
      <c r="E237" s="15"/>
      <c r="F237" s="15"/>
      <c r="G237" s="11"/>
      <c r="H237" s="11"/>
      <c r="I237" s="11"/>
      <c r="J237" s="11"/>
      <c r="K237" s="11"/>
      <c r="L237" s="11"/>
      <c r="M237" s="11"/>
      <c r="N237" s="11"/>
      <c r="O237" s="13"/>
      <c r="P237" s="13"/>
      <c r="Q237" s="13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3:30" x14ac:dyDescent="0.3">
      <c r="C238" s="15"/>
      <c r="D238" s="15"/>
      <c r="E238" s="15"/>
      <c r="F238" s="15"/>
      <c r="G238" s="11"/>
      <c r="H238" s="11"/>
      <c r="I238" s="11"/>
      <c r="J238" s="11"/>
      <c r="K238" s="11"/>
      <c r="L238" s="11"/>
      <c r="M238" s="11"/>
      <c r="N238" s="11"/>
      <c r="O238" s="13"/>
      <c r="P238" s="13"/>
      <c r="Q238" s="13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3:30" x14ac:dyDescent="0.3">
      <c r="C239" s="15"/>
      <c r="D239" s="15"/>
      <c r="E239" s="15"/>
      <c r="F239" s="15"/>
      <c r="G239" s="11"/>
      <c r="H239" s="11"/>
      <c r="I239" s="11"/>
      <c r="J239" s="11"/>
      <c r="K239" s="11"/>
      <c r="L239" s="11"/>
      <c r="M239" s="11"/>
      <c r="N239" s="11"/>
      <c r="O239" s="13"/>
      <c r="P239" s="13"/>
      <c r="Q239" s="13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3:30" x14ac:dyDescent="0.3">
      <c r="C240" s="15"/>
      <c r="D240" s="15"/>
      <c r="E240" s="15"/>
      <c r="F240" s="15"/>
      <c r="G240" s="11"/>
      <c r="H240" s="11"/>
      <c r="I240" s="11"/>
      <c r="J240" s="11"/>
      <c r="K240" s="11"/>
      <c r="L240" s="11"/>
      <c r="M240" s="11"/>
      <c r="N240" s="11"/>
      <c r="O240" s="13"/>
      <c r="P240" s="13"/>
      <c r="Q240" s="13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3:30" x14ac:dyDescent="0.3">
      <c r="C241" s="15"/>
      <c r="D241" s="15"/>
      <c r="E241" s="15"/>
      <c r="F241" s="15"/>
      <c r="G241" s="11"/>
      <c r="H241" s="11"/>
      <c r="I241" s="11"/>
      <c r="J241" s="11"/>
      <c r="K241" s="11"/>
      <c r="L241" s="11"/>
      <c r="M241" s="11"/>
      <c r="N241" s="11"/>
      <c r="O241" s="13"/>
      <c r="P241" s="13"/>
      <c r="Q241" s="13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3:30" x14ac:dyDescent="0.3">
      <c r="C242" s="15"/>
      <c r="D242" s="15"/>
      <c r="E242" s="15"/>
      <c r="F242" s="15"/>
      <c r="G242" s="11"/>
      <c r="H242" s="11"/>
      <c r="I242" s="11"/>
      <c r="J242" s="11"/>
      <c r="K242" s="11"/>
      <c r="L242" s="11"/>
      <c r="M242" s="11"/>
      <c r="N242" s="11"/>
      <c r="O242" s="13"/>
      <c r="P242" s="13"/>
      <c r="Q242" s="13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3:30" x14ac:dyDescent="0.3">
      <c r="C243" s="15"/>
      <c r="D243" s="15"/>
      <c r="E243" s="15"/>
      <c r="F243" s="15"/>
      <c r="G243" s="11"/>
      <c r="H243" s="11"/>
      <c r="I243" s="11"/>
      <c r="J243" s="11"/>
      <c r="K243" s="11"/>
      <c r="L243" s="11"/>
      <c r="M243" s="11"/>
      <c r="N243" s="11"/>
      <c r="O243" s="13"/>
      <c r="P243" s="13"/>
      <c r="Q243" s="13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3:30" x14ac:dyDescent="0.3">
      <c r="C244" s="15"/>
      <c r="D244" s="15"/>
      <c r="E244" s="15"/>
      <c r="F244" s="15"/>
      <c r="G244" s="11"/>
      <c r="H244" s="11"/>
      <c r="I244" s="11"/>
      <c r="J244" s="11"/>
      <c r="K244" s="11"/>
      <c r="L244" s="11"/>
      <c r="M244" s="11"/>
      <c r="N244" s="11"/>
      <c r="O244" s="13"/>
      <c r="P244" s="13"/>
      <c r="Q244" s="13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3:30" x14ac:dyDescent="0.3">
      <c r="C245" s="15"/>
      <c r="D245" s="15"/>
      <c r="E245" s="15"/>
      <c r="F245" s="15"/>
      <c r="G245" s="11"/>
      <c r="H245" s="11"/>
      <c r="I245" s="11"/>
      <c r="J245" s="11"/>
      <c r="K245" s="11"/>
      <c r="L245" s="11"/>
      <c r="M245" s="11"/>
      <c r="N245" s="11"/>
      <c r="O245" s="13"/>
      <c r="P245" s="13"/>
      <c r="Q245" s="13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3:30" x14ac:dyDescent="0.3">
      <c r="C246" s="15"/>
      <c r="D246" s="15"/>
      <c r="E246" s="15"/>
      <c r="F246" s="15"/>
      <c r="G246" s="11"/>
      <c r="H246" s="11"/>
      <c r="I246" s="11"/>
      <c r="J246" s="11"/>
      <c r="K246" s="11"/>
      <c r="L246" s="11"/>
      <c r="M246" s="11"/>
      <c r="N246" s="11"/>
      <c r="O246" s="13"/>
      <c r="P246" s="13"/>
      <c r="Q246" s="13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3:30" x14ac:dyDescent="0.3">
      <c r="C247" s="15"/>
      <c r="D247" s="15"/>
      <c r="E247" s="15"/>
      <c r="F247" s="15"/>
      <c r="G247" s="11"/>
      <c r="H247" s="11"/>
      <c r="I247" s="11"/>
      <c r="J247" s="11"/>
      <c r="K247" s="11"/>
      <c r="L247" s="11"/>
      <c r="M247" s="11"/>
      <c r="N247" s="11"/>
      <c r="O247" s="13"/>
      <c r="P247" s="13"/>
      <c r="Q247" s="13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3:30" x14ac:dyDescent="0.3">
      <c r="C248" s="15"/>
      <c r="D248" s="15"/>
      <c r="E248" s="15"/>
      <c r="F248" s="15"/>
      <c r="G248" s="11"/>
      <c r="H248" s="11"/>
      <c r="I248" s="11"/>
      <c r="J248" s="11"/>
      <c r="K248" s="11"/>
      <c r="L248" s="11"/>
      <c r="M248" s="11"/>
      <c r="N248" s="11"/>
      <c r="O248" s="13"/>
      <c r="P248" s="13"/>
      <c r="Q248" s="13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3:30" x14ac:dyDescent="0.3">
      <c r="C249" s="15"/>
      <c r="D249" s="15"/>
      <c r="E249" s="15"/>
      <c r="F249" s="15"/>
      <c r="G249" s="11"/>
      <c r="H249" s="11"/>
      <c r="I249" s="11"/>
      <c r="J249" s="11"/>
      <c r="K249" s="11"/>
      <c r="L249" s="11"/>
      <c r="M249" s="11"/>
      <c r="N249" s="11"/>
      <c r="O249" s="13"/>
      <c r="P249" s="13"/>
      <c r="Q249" s="13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3:30" x14ac:dyDescent="0.3">
      <c r="C250" s="15"/>
      <c r="D250" s="15"/>
      <c r="E250" s="15"/>
      <c r="F250" s="15"/>
      <c r="G250" s="11"/>
      <c r="H250" s="11"/>
      <c r="I250" s="11"/>
      <c r="J250" s="11"/>
      <c r="K250" s="11"/>
      <c r="L250" s="11"/>
      <c r="M250" s="11"/>
      <c r="N250" s="11"/>
      <c r="O250" s="13"/>
      <c r="P250" s="13"/>
      <c r="Q250" s="13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3:30" x14ac:dyDescent="0.3">
      <c r="C251" s="1">
        <v>0</v>
      </c>
      <c r="F251" s="1">
        <v>0</v>
      </c>
      <c r="O251" s="13">
        <v>0</v>
      </c>
      <c r="P251" s="13"/>
      <c r="Q251" s="13"/>
      <c r="R251" s="12">
        <v>0</v>
      </c>
    </row>
    <row r="252" spans="3:30" x14ac:dyDescent="0.3">
      <c r="C252" s="1">
        <v>0</v>
      </c>
      <c r="F252" s="1">
        <v>0</v>
      </c>
      <c r="O252" s="13">
        <v>0</v>
      </c>
      <c r="P252" s="13"/>
      <c r="Q252" s="13"/>
      <c r="R252" s="12">
        <v>0</v>
      </c>
    </row>
    <row r="253" spans="3:30" x14ac:dyDescent="0.3">
      <c r="C253" s="1">
        <v>0</v>
      </c>
      <c r="F253" s="1">
        <v>0</v>
      </c>
      <c r="O253" s="13">
        <v>0</v>
      </c>
      <c r="P253" s="13"/>
      <c r="Q253" s="13"/>
      <c r="R253" s="12">
        <v>0</v>
      </c>
    </row>
    <row r="254" spans="3:30" x14ac:dyDescent="0.3">
      <c r="C254" s="1">
        <v>0</v>
      </c>
      <c r="F254" s="1">
        <v>0</v>
      </c>
      <c r="O254" s="13">
        <v>0</v>
      </c>
      <c r="P254" s="13"/>
      <c r="Q254" s="13"/>
      <c r="R254" s="12">
        <v>0</v>
      </c>
    </row>
    <row r="255" spans="3:30" x14ac:dyDescent="0.3">
      <c r="C255" s="1">
        <v>0</v>
      </c>
      <c r="F255" s="1">
        <v>0</v>
      </c>
      <c r="O255" s="13">
        <v>0</v>
      </c>
      <c r="P255" s="13"/>
      <c r="Q255" s="13"/>
      <c r="R255" s="12">
        <v>0</v>
      </c>
    </row>
    <row r="256" spans="3:30" x14ac:dyDescent="0.3">
      <c r="C256" s="1">
        <v>0</v>
      </c>
      <c r="F256" s="1">
        <v>0</v>
      </c>
      <c r="O256" s="13">
        <v>0</v>
      </c>
      <c r="P256" s="13"/>
      <c r="Q256" s="13"/>
      <c r="R256" s="12">
        <v>0</v>
      </c>
    </row>
    <row r="257" spans="3:18" x14ac:dyDescent="0.3">
      <c r="C257" s="1">
        <v>0</v>
      </c>
      <c r="F257" s="1">
        <v>0</v>
      </c>
      <c r="O257" s="13">
        <v>0</v>
      </c>
      <c r="P257" s="13"/>
      <c r="Q257" s="13"/>
      <c r="R257" s="12">
        <v>0</v>
      </c>
    </row>
    <row r="258" spans="3:18" x14ac:dyDescent="0.3">
      <c r="C258" s="1">
        <v>0</v>
      </c>
      <c r="F258" s="1">
        <v>0</v>
      </c>
      <c r="O258" s="13">
        <v>0</v>
      </c>
      <c r="P258" s="13"/>
      <c r="Q258" s="13"/>
      <c r="R258" s="12">
        <v>0</v>
      </c>
    </row>
    <row r="259" spans="3:18" x14ac:dyDescent="0.3">
      <c r="C259" s="1">
        <v>0</v>
      </c>
      <c r="F259" s="1">
        <v>0</v>
      </c>
      <c r="O259" s="13">
        <v>0</v>
      </c>
      <c r="P259" s="13"/>
      <c r="Q259" s="13"/>
      <c r="R259" s="12">
        <v>0</v>
      </c>
    </row>
    <row r="260" spans="3:18" x14ac:dyDescent="0.3">
      <c r="C260" s="1">
        <v>0</v>
      </c>
      <c r="F260" s="1">
        <v>0</v>
      </c>
      <c r="O260" s="13">
        <v>0</v>
      </c>
      <c r="P260" s="13"/>
      <c r="Q260" s="13"/>
      <c r="R260" s="12">
        <v>0</v>
      </c>
    </row>
    <row r="261" spans="3:18" x14ac:dyDescent="0.3">
      <c r="C261" s="1">
        <v>0</v>
      </c>
      <c r="F261" s="1">
        <v>0</v>
      </c>
      <c r="O261" s="13">
        <v>0</v>
      </c>
      <c r="P261" s="13"/>
      <c r="Q261" s="13"/>
      <c r="R261" s="12">
        <v>0</v>
      </c>
    </row>
  </sheetData>
  <mergeCells count="9">
    <mergeCell ref="AE7:AH7"/>
    <mergeCell ref="AA7:AD7"/>
    <mergeCell ref="W7:Z7"/>
    <mergeCell ref="B1:J1"/>
    <mergeCell ref="G7:J7"/>
    <mergeCell ref="O7:R7"/>
    <mergeCell ref="S7:V7"/>
    <mergeCell ref="K7:N7"/>
    <mergeCell ref="C7:F7"/>
  </mergeCells>
  <phoneticPr fontId="3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43"/>
  <sheetViews>
    <sheetView zoomScale="85" zoomScaleNormal="85" workbookViewId="0"/>
  </sheetViews>
  <sheetFormatPr baseColWidth="10" defaultRowHeight="13" x14ac:dyDescent="0.3"/>
  <cols>
    <col min="1" max="1" width="17.7265625" customWidth="1"/>
  </cols>
  <sheetData>
    <row r="3" spans="1:12" x14ac:dyDescent="0.3">
      <c r="F3" s="254"/>
      <c r="I3" s="123"/>
    </row>
    <row r="4" spans="1:12" x14ac:dyDescent="0.3">
      <c r="A4" s="49" t="s">
        <v>90</v>
      </c>
      <c r="F4" s="99"/>
      <c r="L4" s="99"/>
    </row>
    <row r="41" spans="1:7" x14ac:dyDescent="0.3">
      <c r="A41" s="6" t="s">
        <v>68</v>
      </c>
    </row>
    <row r="42" spans="1:7" x14ac:dyDescent="0.3">
      <c r="A42" s="113" t="s">
        <v>43</v>
      </c>
      <c r="B42" s="113"/>
      <c r="C42" s="113"/>
      <c r="D42" s="113"/>
      <c r="E42" s="113"/>
      <c r="F42" s="113"/>
      <c r="G42" s="113"/>
    </row>
    <row r="43" spans="1:7" x14ac:dyDescent="0.3">
      <c r="A43" s="113"/>
      <c r="B43" s="113"/>
      <c r="C43" s="113"/>
      <c r="D43" s="113"/>
      <c r="E43" s="113"/>
      <c r="F43" s="113"/>
      <c r="G43" s="113"/>
    </row>
  </sheetData>
  <phoneticPr fontId="3" type="noConversion"/>
  <hyperlinks>
    <hyperlink ref="A4" location="ÍNDICE!A1" display="Regresar al Índice" xr:uid="{00000000-0004-0000-0C00-000000000000}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O33"/>
  <sheetViews>
    <sheetView workbookViewId="0"/>
  </sheetViews>
  <sheetFormatPr baseColWidth="10" defaultRowHeight="13" x14ac:dyDescent="0.3"/>
  <cols>
    <col min="1" max="1" width="17.453125" customWidth="1"/>
    <col min="6" max="6" width="5.81640625" customWidth="1"/>
    <col min="7" max="7" width="4.54296875" customWidth="1"/>
  </cols>
  <sheetData>
    <row r="4" spans="1:15" x14ac:dyDescent="0.3">
      <c r="H4" s="99"/>
      <c r="I4" s="254"/>
    </row>
    <row r="5" spans="1:15" x14ac:dyDescent="0.3">
      <c r="A5" s="59" t="s">
        <v>90</v>
      </c>
      <c r="E5" s="1"/>
      <c r="K5" s="1"/>
      <c r="O5" s="123"/>
    </row>
    <row r="7" spans="1:15" x14ac:dyDescent="0.3">
      <c r="A7" s="304" t="s">
        <v>180</v>
      </c>
      <c r="B7" s="304"/>
      <c r="C7" s="304"/>
      <c r="D7" s="304"/>
      <c r="E7" s="304"/>
      <c r="F7" s="304"/>
      <c r="H7" s="304" t="s">
        <v>181</v>
      </c>
      <c r="I7" s="304"/>
      <c r="J7" s="304"/>
      <c r="K7" s="304"/>
      <c r="L7" s="304"/>
      <c r="M7" s="304"/>
    </row>
    <row r="31" spans="1:7" x14ac:dyDescent="0.3">
      <c r="A31" s="6" t="s">
        <v>68</v>
      </c>
    </row>
    <row r="32" spans="1:7" x14ac:dyDescent="0.3">
      <c r="A32" s="113" t="s">
        <v>43</v>
      </c>
      <c r="B32" s="113"/>
      <c r="C32" s="113"/>
      <c r="D32" s="113"/>
      <c r="E32" s="113"/>
      <c r="F32" s="113"/>
      <c r="G32" s="113"/>
    </row>
    <row r="33" spans="1:7" x14ac:dyDescent="0.3">
      <c r="A33" s="113"/>
      <c r="B33" s="113"/>
      <c r="C33" s="113"/>
      <c r="D33" s="113"/>
      <c r="E33" s="113"/>
      <c r="F33" s="113"/>
      <c r="G33" s="113"/>
    </row>
  </sheetData>
  <mergeCells count="2">
    <mergeCell ref="A7:F7"/>
    <mergeCell ref="H7:M7"/>
  </mergeCells>
  <hyperlinks>
    <hyperlink ref="A5" location="ÍNDICE!A1" display="Regresar al Índice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P104"/>
  <sheetViews>
    <sheetView zoomScale="85" zoomScaleNormal="85" workbookViewId="0"/>
  </sheetViews>
  <sheetFormatPr baseColWidth="10" defaultRowHeight="13" x14ac:dyDescent="0.3"/>
  <cols>
    <col min="1" max="1" width="17" customWidth="1"/>
  </cols>
  <sheetData>
    <row r="3" spans="1:16" x14ac:dyDescent="0.3">
      <c r="F3" s="99"/>
      <c r="G3" s="254"/>
    </row>
    <row r="4" spans="1:16" x14ac:dyDescent="0.3">
      <c r="A4" s="48" t="s">
        <v>94</v>
      </c>
    </row>
    <row r="6" spans="1:16" x14ac:dyDescent="0.3">
      <c r="P6" s="123"/>
    </row>
    <row r="99" spans="1:7" x14ac:dyDescent="0.3">
      <c r="A99" s="6"/>
    </row>
    <row r="100" spans="1:7" x14ac:dyDescent="0.3">
      <c r="A100" s="282"/>
      <c r="B100" s="282"/>
      <c r="C100" s="282"/>
      <c r="D100" s="282"/>
      <c r="E100" s="282"/>
      <c r="F100" s="282"/>
      <c r="G100" s="282"/>
    </row>
    <row r="101" spans="1:7" x14ac:dyDescent="0.3">
      <c r="A101" s="282"/>
      <c r="B101" s="282"/>
      <c r="C101" s="282"/>
      <c r="D101" s="282"/>
      <c r="E101" s="282"/>
      <c r="F101" s="282"/>
      <c r="G101" s="282"/>
    </row>
    <row r="102" spans="1:7" x14ac:dyDescent="0.3">
      <c r="A102" s="6" t="s">
        <v>68</v>
      </c>
    </row>
    <row r="103" spans="1:7" x14ac:dyDescent="0.3">
      <c r="A103" s="113" t="s">
        <v>43</v>
      </c>
      <c r="B103" s="113"/>
      <c r="C103" s="113"/>
      <c r="D103" s="113"/>
      <c r="E103" s="113"/>
      <c r="F103" s="113"/>
      <c r="G103" s="113"/>
    </row>
    <row r="104" spans="1:7" x14ac:dyDescent="0.3">
      <c r="A104" s="113"/>
      <c r="B104" s="113"/>
      <c r="C104" s="113"/>
      <c r="D104" s="113"/>
      <c r="E104" s="113"/>
      <c r="F104" s="113"/>
      <c r="G104" s="113"/>
    </row>
  </sheetData>
  <mergeCells count="2">
    <mergeCell ref="A100:G100"/>
    <mergeCell ref="A101:G101"/>
  </mergeCells>
  <phoneticPr fontId="3" type="noConversion"/>
  <hyperlinks>
    <hyperlink ref="A4" location="ÍNDICE!A1" display="Regresar al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O106"/>
  <sheetViews>
    <sheetView workbookViewId="0"/>
  </sheetViews>
  <sheetFormatPr baseColWidth="10" defaultRowHeight="13" x14ac:dyDescent="0.3"/>
  <cols>
    <col min="1" max="1" width="17" customWidth="1"/>
  </cols>
  <sheetData>
    <row r="3" spans="1:15" x14ac:dyDescent="0.3">
      <c r="F3" s="254"/>
    </row>
    <row r="4" spans="1:15" x14ac:dyDescent="0.3">
      <c r="A4" s="48" t="s">
        <v>94</v>
      </c>
      <c r="F4" s="99"/>
    </row>
    <row r="6" spans="1:15" ht="15.5" x14ac:dyDescent="0.35">
      <c r="B6" s="305" t="s">
        <v>182</v>
      </c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</row>
    <row r="7" spans="1:15" x14ac:dyDescent="0.3">
      <c r="O7" s="123"/>
    </row>
    <row r="100" spans="1:7" x14ac:dyDescent="0.3">
      <c r="A100" s="6"/>
    </row>
    <row r="101" spans="1:7" x14ac:dyDescent="0.3">
      <c r="A101" s="282"/>
      <c r="B101" s="282"/>
      <c r="C101" s="282"/>
      <c r="D101" s="282"/>
      <c r="E101" s="282"/>
      <c r="F101" s="282"/>
      <c r="G101" s="282"/>
    </row>
    <row r="102" spans="1:7" x14ac:dyDescent="0.3">
      <c r="A102" s="282"/>
      <c r="B102" s="282"/>
      <c r="C102" s="282"/>
      <c r="D102" s="282"/>
      <c r="E102" s="282"/>
      <c r="F102" s="282"/>
      <c r="G102" s="282"/>
    </row>
    <row r="104" spans="1:7" x14ac:dyDescent="0.3">
      <c r="A104" s="6" t="s">
        <v>68</v>
      </c>
    </row>
    <row r="105" spans="1:7" x14ac:dyDescent="0.3">
      <c r="A105" s="113" t="s">
        <v>43</v>
      </c>
      <c r="B105" s="113"/>
      <c r="C105" s="113"/>
      <c r="D105" s="113"/>
      <c r="E105" s="113"/>
      <c r="F105" s="113"/>
      <c r="G105" s="113"/>
    </row>
    <row r="106" spans="1:7" x14ac:dyDescent="0.3">
      <c r="A106" s="113"/>
      <c r="B106" s="113"/>
      <c r="C106" s="113"/>
      <c r="D106" s="113"/>
      <c r="E106" s="113"/>
      <c r="F106" s="113"/>
      <c r="G106" s="113"/>
    </row>
  </sheetData>
  <mergeCells count="3">
    <mergeCell ref="B6:M6"/>
    <mergeCell ref="A101:G101"/>
    <mergeCell ref="A102:G102"/>
  </mergeCells>
  <phoneticPr fontId="3" type="noConversion"/>
  <hyperlinks>
    <hyperlink ref="A4" location="ÍNDICE!A1" display="Regresar al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J99"/>
  <sheetViews>
    <sheetView workbookViewId="0"/>
  </sheetViews>
  <sheetFormatPr baseColWidth="10" defaultRowHeight="13" x14ac:dyDescent="0.3"/>
  <sheetData>
    <row r="3" spans="1:10" x14ac:dyDescent="0.3">
      <c r="F3" s="254"/>
    </row>
    <row r="4" spans="1:10" x14ac:dyDescent="0.3">
      <c r="A4" s="48" t="s">
        <v>94</v>
      </c>
    </row>
    <row r="5" spans="1:10" x14ac:dyDescent="0.3">
      <c r="J5" s="1"/>
    </row>
    <row r="7" spans="1:10" x14ac:dyDescent="0.3">
      <c r="J7" s="123"/>
    </row>
    <row r="93" spans="1:7" x14ac:dyDescent="0.3">
      <c r="A93" s="6"/>
    </row>
    <row r="94" spans="1:7" x14ac:dyDescent="0.3">
      <c r="A94" s="282"/>
      <c r="B94" s="282"/>
      <c r="C94" s="282"/>
      <c r="D94" s="282"/>
      <c r="E94" s="282"/>
      <c r="F94" s="282"/>
      <c r="G94" s="282"/>
    </row>
    <row r="95" spans="1:7" x14ac:dyDescent="0.3">
      <c r="A95" s="282"/>
      <c r="B95" s="282"/>
      <c r="C95" s="282"/>
      <c r="D95" s="282"/>
      <c r="E95" s="282"/>
      <c r="F95" s="282"/>
      <c r="G95" s="282"/>
    </row>
    <row r="97" spans="1:7" x14ac:dyDescent="0.3">
      <c r="A97" s="6" t="s">
        <v>68</v>
      </c>
    </row>
    <row r="98" spans="1:7" x14ac:dyDescent="0.3">
      <c r="A98" s="113" t="s">
        <v>43</v>
      </c>
      <c r="B98" s="113"/>
      <c r="C98" s="113"/>
      <c r="D98" s="113"/>
      <c r="E98" s="113"/>
      <c r="F98" s="113"/>
      <c r="G98" s="113"/>
    </row>
    <row r="99" spans="1:7" x14ac:dyDescent="0.3">
      <c r="A99" s="113"/>
      <c r="B99" s="113"/>
      <c r="C99" s="113"/>
      <c r="D99" s="113"/>
      <c r="E99" s="113"/>
      <c r="F99" s="113"/>
      <c r="G99" s="113"/>
    </row>
  </sheetData>
  <mergeCells count="2">
    <mergeCell ref="A94:G94"/>
    <mergeCell ref="A95:G95"/>
  </mergeCells>
  <phoneticPr fontId="3" type="noConversion"/>
  <hyperlinks>
    <hyperlink ref="A4" location="ÍNDICE!A1" display="Regresar al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P39"/>
  <sheetViews>
    <sheetView workbookViewId="0">
      <selection activeCell="O12" sqref="O12"/>
    </sheetView>
  </sheetViews>
  <sheetFormatPr baseColWidth="10" defaultRowHeight="13" x14ac:dyDescent="0.3"/>
  <cols>
    <col min="8" max="8" width="4.54296875" customWidth="1"/>
    <col min="16" max="16" width="14.26953125" bestFit="1" customWidth="1"/>
  </cols>
  <sheetData>
    <row r="2" spans="1:16" x14ac:dyDescent="0.3">
      <c r="F2" s="254"/>
    </row>
    <row r="3" spans="1:16" x14ac:dyDescent="0.3">
      <c r="F3" s="99"/>
      <c r="J3" s="99"/>
    </row>
    <row r="4" spans="1:16" x14ac:dyDescent="0.3">
      <c r="A4" s="48" t="s">
        <v>94</v>
      </c>
    </row>
    <row r="5" spans="1:16" x14ac:dyDescent="0.3">
      <c r="P5" s="123"/>
    </row>
    <row r="34" spans="1:8" x14ac:dyDescent="0.3">
      <c r="A34" s="282"/>
      <c r="B34" s="282"/>
      <c r="C34" s="282"/>
      <c r="D34" s="282"/>
      <c r="E34" s="282"/>
      <c r="F34" s="282"/>
      <c r="G34" s="282"/>
    </row>
    <row r="38" spans="1:8" x14ac:dyDescent="0.3">
      <c r="B38" s="115" t="s">
        <v>68</v>
      </c>
      <c r="C38" s="83"/>
      <c r="D38" s="83"/>
      <c r="E38" s="83"/>
      <c r="F38" s="83"/>
      <c r="G38" s="83"/>
      <c r="H38" s="83"/>
    </row>
    <row r="39" spans="1:8" x14ac:dyDescent="0.3">
      <c r="B39" s="113" t="s">
        <v>43</v>
      </c>
      <c r="C39" s="113"/>
      <c r="D39" s="113"/>
      <c r="E39" s="113"/>
      <c r="F39" s="113"/>
      <c r="G39" s="113"/>
      <c r="H39" s="113"/>
    </row>
  </sheetData>
  <mergeCells count="1">
    <mergeCell ref="A34:G34"/>
  </mergeCells>
  <phoneticPr fontId="3" type="noConversion"/>
  <hyperlinks>
    <hyperlink ref="A4" location="ÍNDICE!A1" display="Regresar al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48"/>
  <sheetViews>
    <sheetView workbookViewId="0"/>
  </sheetViews>
  <sheetFormatPr baseColWidth="10" defaultRowHeight="13" x14ac:dyDescent="0.3"/>
  <sheetData>
    <row r="2" spans="1:12" x14ac:dyDescent="0.3">
      <c r="K2" s="254"/>
    </row>
    <row r="3" spans="1:12" x14ac:dyDescent="0.3">
      <c r="L3" s="123"/>
    </row>
    <row r="6" spans="1:12" x14ac:dyDescent="0.3">
      <c r="A6" s="48" t="s">
        <v>94</v>
      </c>
    </row>
    <row r="21" spans="2:13" x14ac:dyDescent="0.3">
      <c r="B21" s="254"/>
      <c r="M21" s="254"/>
    </row>
    <row r="22" spans="2:13" x14ac:dyDescent="0.3">
      <c r="B22" s="99"/>
      <c r="L22" s="99"/>
    </row>
    <row r="46" spans="1:7" x14ac:dyDescent="0.3">
      <c r="A46" s="6" t="s">
        <v>68</v>
      </c>
    </row>
    <row r="47" spans="1:7" x14ac:dyDescent="0.3">
      <c r="A47" s="113" t="s">
        <v>43</v>
      </c>
      <c r="B47" s="113"/>
      <c r="C47" s="113"/>
      <c r="D47" s="113"/>
      <c r="E47" s="113"/>
      <c r="F47" s="113"/>
      <c r="G47" s="113"/>
    </row>
    <row r="48" spans="1:7" x14ac:dyDescent="0.3">
      <c r="A48" s="113"/>
      <c r="B48" s="113"/>
      <c r="C48" s="113"/>
      <c r="D48" s="113"/>
      <c r="E48" s="113"/>
      <c r="F48" s="113"/>
      <c r="G48" s="113"/>
    </row>
  </sheetData>
  <phoneticPr fontId="3" type="noConversion"/>
  <hyperlinks>
    <hyperlink ref="A6" location="ÍNDICE!A1" display="Regresar al índice" xr:uid="{00000000-0004-0000-1200-000000000000}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5"/>
  <sheetViews>
    <sheetView zoomScale="80" zoomScaleNormal="80" workbookViewId="0"/>
  </sheetViews>
  <sheetFormatPr baseColWidth="10" defaultColWidth="11.453125" defaultRowHeight="12.5" x14ac:dyDescent="0.25"/>
  <cols>
    <col min="1" max="1" width="11.453125" style="41"/>
    <col min="2" max="2" width="128" style="41" customWidth="1"/>
    <col min="3" max="16384" width="11.453125" style="41"/>
  </cols>
  <sheetData>
    <row r="2" spans="1:2" ht="23" x14ac:dyDescent="0.25">
      <c r="A2" s="268" t="s">
        <v>69</v>
      </c>
      <c r="B2" s="268"/>
    </row>
    <row r="3" spans="1:2" ht="22" x14ac:dyDescent="0.25">
      <c r="A3" s="42"/>
      <c r="B3" s="42"/>
    </row>
    <row r="4" spans="1:2" ht="14" x14ac:dyDescent="0.25">
      <c r="A4" s="269" t="s">
        <v>158</v>
      </c>
      <c r="B4" s="269"/>
    </row>
    <row r="5" spans="1:2" ht="14" x14ac:dyDescent="0.3">
      <c r="A5" s="270" t="s">
        <v>89</v>
      </c>
      <c r="B5" s="270"/>
    </row>
    <row r="6" spans="1:2" ht="14" x14ac:dyDescent="0.3">
      <c r="A6" s="60"/>
      <c r="B6" s="45"/>
    </row>
    <row r="7" spans="1:2" ht="14" x14ac:dyDescent="0.3">
      <c r="A7" s="46" t="s">
        <v>70</v>
      </c>
      <c r="B7" s="46" t="s">
        <v>159</v>
      </c>
    </row>
    <row r="8" spans="1:2" ht="14" x14ac:dyDescent="0.3">
      <c r="A8" s="45"/>
      <c r="B8" s="45"/>
    </row>
    <row r="9" spans="1:2" ht="14" x14ac:dyDescent="0.3">
      <c r="A9" s="46" t="s">
        <v>71</v>
      </c>
      <c r="B9" s="47" t="s">
        <v>160</v>
      </c>
    </row>
    <row r="10" spans="1:2" ht="14" x14ac:dyDescent="0.3">
      <c r="A10" s="45"/>
      <c r="B10" s="45"/>
    </row>
    <row r="11" spans="1:2" ht="14" x14ac:dyDescent="0.3">
      <c r="A11" s="46" t="s">
        <v>72</v>
      </c>
      <c r="B11" s="47" t="s">
        <v>161</v>
      </c>
    </row>
    <row r="12" spans="1:2" ht="14" x14ac:dyDescent="0.3">
      <c r="A12" s="45"/>
      <c r="B12" s="45"/>
    </row>
    <row r="13" spans="1:2" ht="14" x14ac:dyDescent="0.3">
      <c r="A13" s="46" t="s">
        <v>73</v>
      </c>
      <c r="B13" s="47" t="s">
        <v>162</v>
      </c>
    </row>
    <row r="14" spans="1:2" ht="14" x14ac:dyDescent="0.3">
      <c r="A14" s="46"/>
      <c r="B14" s="46"/>
    </row>
    <row r="15" spans="1:2" ht="14" x14ac:dyDescent="0.3">
      <c r="A15" s="46" t="s">
        <v>74</v>
      </c>
      <c r="B15" s="47" t="s">
        <v>163</v>
      </c>
    </row>
    <row r="16" spans="1:2" ht="14" x14ac:dyDescent="0.3">
      <c r="A16" s="45"/>
      <c r="B16" s="45"/>
    </row>
    <row r="17" spans="1:2" ht="14" x14ac:dyDescent="0.3">
      <c r="A17" s="46" t="s">
        <v>75</v>
      </c>
      <c r="B17" s="46" t="s">
        <v>164</v>
      </c>
    </row>
    <row r="18" spans="1:2" ht="14" x14ac:dyDescent="0.3">
      <c r="A18" s="45"/>
      <c r="B18" s="45"/>
    </row>
    <row r="19" spans="1:2" ht="14" x14ac:dyDescent="0.3">
      <c r="A19" s="46" t="s">
        <v>76</v>
      </c>
      <c r="B19" s="46" t="s">
        <v>165</v>
      </c>
    </row>
    <row r="20" spans="1:2" ht="14" x14ac:dyDescent="0.3">
      <c r="A20" s="45"/>
      <c r="B20" s="45"/>
    </row>
    <row r="21" spans="1:2" ht="14" x14ac:dyDescent="0.3">
      <c r="A21" s="46" t="s">
        <v>77</v>
      </c>
      <c r="B21" s="46" t="s">
        <v>166</v>
      </c>
    </row>
    <row r="22" spans="1:2" ht="14" x14ac:dyDescent="0.3">
      <c r="A22" s="45"/>
      <c r="B22" s="45"/>
    </row>
    <row r="23" spans="1:2" ht="14" x14ac:dyDescent="0.3">
      <c r="A23" s="46" t="s">
        <v>78</v>
      </c>
      <c r="B23" s="46" t="s">
        <v>167</v>
      </c>
    </row>
    <row r="24" spans="1:2" ht="14" x14ac:dyDescent="0.3">
      <c r="A24" s="46"/>
      <c r="B24" s="46"/>
    </row>
    <row r="25" spans="1:2" ht="14" x14ac:dyDescent="0.3">
      <c r="A25" s="47" t="s">
        <v>79</v>
      </c>
      <c r="B25" s="47" t="s">
        <v>168</v>
      </c>
    </row>
    <row r="26" spans="1:2" ht="14" x14ac:dyDescent="0.3">
      <c r="A26" s="45"/>
      <c r="B26" s="45"/>
    </row>
    <row r="27" spans="1:2" ht="14" x14ac:dyDescent="0.3">
      <c r="A27" s="46" t="s">
        <v>80</v>
      </c>
      <c r="B27" s="50" t="s">
        <v>169</v>
      </c>
    </row>
    <row r="28" spans="1:2" ht="14" x14ac:dyDescent="0.3">
      <c r="A28" s="45"/>
      <c r="B28" s="45"/>
    </row>
    <row r="29" spans="1:2" ht="14" x14ac:dyDescent="0.3">
      <c r="A29" s="46" t="s">
        <v>81</v>
      </c>
      <c r="B29" s="50" t="s">
        <v>170</v>
      </c>
    </row>
    <row r="30" spans="1:2" ht="14" x14ac:dyDescent="0.3">
      <c r="A30" s="46"/>
      <c r="B30" s="50"/>
    </row>
    <row r="31" spans="1:2" ht="14" x14ac:dyDescent="0.3">
      <c r="A31" s="46" t="s">
        <v>82</v>
      </c>
      <c r="B31" s="52" t="s">
        <v>171</v>
      </c>
    </row>
    <row r="32" spans="1:2" ht="14" x14ac:dyDescent="0.3">
      <c r="A32" s="46"/>
      <c r="B32" s="51"/>
    </row>
    <row r="33" spans="1:2" ht="14" x14ac:dyDescent="0.3">
      <c r="A33" s="46" t="s">
        <v>83</v>
      </c>
      <c r="B33" s="51" t="s">
        <v>172</v>
      </c>
    </row>
    <row r="34" spans="1:2" ht="14" x14ac:dyDescent="0.3">
      <c r="A34" s="46"/>
      <c r="B34" s="51"/>
    </row>
    <row r="35" spans="1:2" ht="14" x14ac:dyDescent="0.3">
      <c r="A35" s="46" t="s">
        <v>84</v>
      </c>
      <c r="B35" s="46" t="s">
        <v>173</v>
      </c>
    </row>
    <row r="36" spans="1:2" ht="14" x14ac:dyDescent="0.3">
      <c r="A36" s="45"/>
      <c r="B36" s="45"/>
    </row>
    <row r="37" spans="1:2" ht="14" x14ac:dyDescent="0.3">
      <c r="A37" s="46" t="s">
        <v>85</v>
      </c>
      <c r="B37" s="46" t="s">
        <v>174</v>
      </c>
    </row>
    <row r="38" spans="1:2" ht="14" x14ac:dyDescent="0.3">
      <c r="A38" s="45"/>
      <c r="B38" s="45"/>
    </row>
    <row r="39" spans="1:2" ht="14" x14ac:dyDescent="0.3">
      <c r="A39" s="46" t="s">
        <v>86</v>
      </c>
      <c r="B39" s="53" t="s">
        <v>175</v>
      </c>
    </row>
    <row r="40" spans="1:2" ht="14" x14ac:dyDescent="0.3">
      <c r="A40" s="45"/>
      <c r="B40" s="45"/>
    </row>
    <row r="41" spans="1:2" ht="14" x14ac:dyDescent="0.3">
      <c r="A41" s="46" t="s">
        <v>87</v>
      </c>
      <c r="B41" s="46" t="s">
        <v>176</v>
      </c>
    </row>
    <row r="42" spans="1:2" ht="14" x14ac:dyDescent="0.3">
      <c r="A42" s="46"/>
      <c r="B42" s="47"/>
    </row>
    <row r="43" spans="1:2" ht="14" x14ac:dyDescent="0.3">
      <c r="A43" s="46" t="s">
        <v>88</v>
      </c>
      <c r="B43" s="47" t="s">
        <v>177</v>
      </c>
    </row>
    <row r="44" spans="1:2" ht="14" x14ac:dyDescent="0.3">
      <c r="A44" s="45"/>
      <c r="B44" s="47" t="s">
        <v>178</v>
      </c>
    </row>
    <row r="45" spans="1:2" ht="14" x14ac:dyDescent="0.3">
      <c r="A45"/>
      <c r="B45" s="45"/>
    </row>
  </sheetData>
  <mergeCells count="3">
    <mergeCell ref="A2:B2"/>
    <mergeCell ref="A4:B4"/>
    <mergeCell ref="A5:B5"/>
  </mergeCells>
  <phoneticPr fontId="24" type="noConversion"/>
  <hyperlinks>
    <hyperlink ref="A7" location="'Tabla 1'!A1" display="Tabla 1" xr:uid="{00000000-0004-0000-0100-000000000000}"/>
    <hyperlink ref="B7" location="'Tabla 1'!A1" display="Población por nacionalidad, comunidades y ciudades autónomas. 1 de enero de 2011." xr:uid="{00000000-0004-0000-0100-000001000000}"/>
    <hyperlink ref="A9" location="'Tabla 2'!A1" display="Tabla 2" xr:uid="{00000000-0004-0000-0100-000002000000}"/>
    <hyperlink ref="A11" location="'Tabla 3'!A1" display="Tabla 3" xr:uid="{00000000-0004-0000-0100-000003000000}"/>
    <hyperlink ref="A13" location="'Tabla 4'!A1" display="Tabla 4" xr:uid="{00000000-0004-0000-0100-000004000000}"/>
    <hyperlink ref="A17" location="'Tabla 6'!A1" display="Tabla 6" xr:uid="{00000000-0004-0000-0100-000005000000}"/>
    <hyperlink ref="B17" location="'Tabla 6'!A1" display="Población por municipios y continentes (principales nacionalidades). Asturias. 1 de enero de 2011." xr:uid="{00000000-0004-0000-0100-000006000000}"/>
    <hyperlink ref="A19" location="'Tabla 7'!A1" display="Tabla 7" xr:uid="{00000000-0004-0000-0100-000007000000}"/>
    <hyperlink ref="B19" location="'Tabla 7'!A1" display="Población por municipios y nacionalidad (principales nacionalidades). Asturias. 1 de enero de 2011." xr:uid="{00000000-0004-0000-0100-000008000000}"/>
    <hyperlink ref="A21" location="'Tabla 8'!A1" display="Tabla 8" xr:uid="{00000000-0004-0000-0100-000009000000}"/>
    <hyperlink ref="B21" location="'Tabla 8'!A1" display="Población por sexo, municipios y nacionalidad (principales nacionalidades). Asturias. 1 de enero de 2011." xr:uid="{00000000-0004-0000-0100-00000A000000}"/>
    <hyperlink ref="A23" location="'Tabla 9'!A1" display="Tabla 9" xr:uid="{00000000-0004-0000-0100-00000B000000}"/>
    <hyperlink ref="B23" location="'Tabla 9'!A1" display="Población por municipios, nacionalidad (español/extranjero) y edad (grandes grupos). Asturias. 1 de enero de 2011." xr:uid="{00000000-0004-0000-0100-00000C000000}"/>
    <hyperlink ref="A27" location="'Gráfico 1'!A1" display="Gráfico 1" xr:uid="{00000000-0004-0000-0100-00000D000000}"/>
    <hyperlink ref="B27" location="'Gráfico 1'!A1" display="Porcentaje de Extranjeros por Comunidades y Ciudades Autónomas 2011 " xr:uid="{00000000-0004-0000-0100-00000E000000}"/>
    <hyperlink ref="A29" location="'Gráfico 2'!A1" display="Gráfico 2" xr:uid="{00000000-0004-0000-0100-00000F000000}"/>
    <hyperlink ref="B29" location="'Gráfico 2'!A1" display="Porcentaje de Población Extranjera en España y  Asturias  por sexo. 2011 " xr:uid="{00000000-0004-0000-0100-000010000000}"/>
    <hyperlink ref="A37" location="'Gráfico 6'!A1" display="Gráfico 6" xr:uid="{00000000-0004-0000-0100-000011000000}"/>
    <hyperlink ref="B37" location="'Gráfico 6'!A1" display="Porcentaje de Población Extranjera por municipios. Asturias 2011" xr:uid="{00000000-0004-0000-0100-000012000000}"/>
    <hyperlink ref="A39" location="'Gráfico 7'!A1" display="Gráfico 7" xr:uid="{00000000-0004-0000-0100-000013000000}"/>
    <hyperlink ref="A41" location="'Gráfico 8'!A1" display="Gráfico 8" xr:uid="{00000000-0004-0000-0100-000014000000}"/>
    <hyperlink ref="A31" location="'Gráfico 3'!A1" display="Gráfico 3" xr:uid="{00000000-0004-0000-0100-000015000000}"/>
    <hyperlink ref="A43" location="'Gráfico 9'!A1" display="Gráfico 9" xr:uid="{00000000-0004-0000-0100-000016000000}"/>
    <hyperlink ref="B41" location="'Gráfico 9'!A1" display="Distribución de Edad de la Población Española y Extranjera por Municipio en Asturias 2011." xr:uid="{00000000-0004-0000-0100-000017000000}"/>
    <hyperlink ref="B35" location="'Gráfico 5'!A1" display="Pirámide de Población Extranjera en España y Asturias. 2011 (grandes grupos de edad)" xr:uid="{00000000-0004-0000-0100-000018000000}"/>
    <hyperlink ref="A35" location="'Gráfico 5'!A1" display="Gráfico 5" xr:uid="{00000000-0004-0000-0100-000019000000}"/>
    <hyperlink ref="B33" location="'Gráfico 4'!A1" display="Pirámide de Población Extranjera en España y Asturias. 2011" xr:uid="{00000000-0004-0000-0100-00001A000000}"/>
    <hyperlink ref="A33" location="'Gráfico 4'!A1" display="Gráfico 4" xr:uid="{00000000-0004-0000-0100-00001B000000}"/>
    <hyperlink ref="A15" location="'Tabla 5'!A1" display="Tabla 5" xr:uid="{00000000-0004-0000-0100-00001C000000}"/>
    <hyperlink ref="B15" location="'Tabla 5'!A1" display="Distribución de Población Extrajera por Sexo y Barrio. Oviedo. 1 de enero de 2012" xr:uid="{00000000-0004-0000-0100-00001D000000}"/>
    <hyperlink ref="B11" location="'Tabla 3'!A1" display="Población por Barrio.Oviedo. 1 de enero de 2012." xr:uid="{00000000-0004-0000-0100-00001E000000}"/>
    <hyperlink ref="B13" location="'Tabla 4'!A1" display="Población por Barrio y por Sexo. Oviedo. 1 de enero de 2012." xr:uid="{00000000-0004-0000-0100-00001F000000}"/>
    <hyperlink ref="A25" location="'Tabla 10'!A1" display="Tabla 10" xr:uid="{00000000-0004-0000-0100-000020000000}"/>
    <hyperlink ref="B25" location="'Tabla 10'!A1" display="Distribución de Población Extranjera por Barrio por Sexo según Continente. Oviedo. 1 de enero de 2012." xr:uid="{00000000-0004-0000-0100-000021000000}"/>
    <hyperlink ref="B31" location="'Gráfico 3'!A1" display="Porcentaje de Extranjeros por Barrio. Oviedo 2012," xr:uid="{00000000-0004-0000-0100-000022000000}"/>
    <hyperlink ref="B39" location="'Gráfico 7'!A1" display="Distribución de Población Extranjera por Continente. Oviedo. 2012," xr:uid="{00000000-0004-0000-0100-000023000000}"/>
    <hyperlink ref="B43" location="'Gráfico 9'!A1" display="Distribución de Hombres Extranjeros por Continente y por Barrio. Oviedo 2012" xr:uid="{00000000-0004-0000-0100-000024000000}"/>
    <hyperlink ref="B44" location="'Gráfico 9'!A1" display="Distribución de Mujeres Extranjeras por Continente y por Barrio. Oviedo 2012," xr:uid="{00000000-0004-0000-0100-000025000000}"/>
    <hyperlink ref="B9" location="'Tabla 2'!A1" display="Población por Rango de Edad (Total, Española y Extranjera). Oviedo 2012," xr:uid="{00000000-0004-0000-0100-000026000000}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K70"/>
  <sheetViews>
    <sheetView workbookViewId="0"/>
  </sheetViews>
  <sheetFormatPr baseColWidth="10" defaultRowHeight="13" x14ac:dyDescent="0.3"/>
  <sheetData>
    <row r="3" spans="1:11" x14ac:dyDescent="0.3">
      <c r="F3" s="99"/>
    </row>
    <row r="4" spans="1:11" x14ac:dyDescent="0.3">
      <c r="J4" s="254"/>
    </row>
    <row r="5" spans="1:11" x14ac:dyDescent="0.3">
      <c r="A5" s="48" t="s">
        <v>94</v>
      </c>
    </row>
    <row r="6" spans="1:11" x14ac:dyDescent="0.3">
      <c r="J6" s="123"/>
    </row>
    <row r="7" spans="1:11" x14ac:dyDescent="0.3">
      <c r="K7" s="101"/>
    </row>
    <row r="69" spans="1:7" x14ac:dyDescent="0.3">
      <c r="A69" s="6" t="s">
        <v>68</v>
      </c>
    </row>
    <row r="70" spans="1:7" x14ac:dyDescent="0.3">
      <c r="A70" s="113" t="s">
        <v>43</v>
      </c>
      <c r="B70" s="113"/>
      <c r="C70" s="113"/>
      <c r="D70" s="113"/>
      <c r="E70" s="113"/>
      <c r="F70" s="113"/>
      <c r="G70" s="113"/>
    </row>
  </sheetData>
  <phoneticPr fontId="3" type="noConversion"/>
  <hyperlinks>
    <hyperlink ref="A5" location="ÍNDICE!A1" display="Regresar al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77"/>
  <sheetViews>
    <sheetView zoomScale="90" zoomScaleNormal="90" workbookViewId="0"/>
  </sheetViews>
  <sheetFormatPr baseColWidth="10" defaultRowHeight="13" x14ac:dyDescent="0.3"/>
  <sheetData>
    <row r="2" spans="1:17" x14ac:dyDescent="0.3">
      <c r="F2" s="254"/>
    </row>
    <row r="4" spans="1:17" x14ac:dyDescent="0.3">
      <c r="A4" s="48" t="s">
        <v>94</v>
      </c>
      <c r="F4" s="99"/>
      <c r="J4" s="99"/>
    </row>
    <row r="6" spans="1:17" x14ac:dyDescent="0.3">
      <c r="Q6" s="123"/>
    </row>
    <row r="75" spans="1:7" x14ac:dyDescent="0.3">
      <c r="A75" s="6" t="s">
        <v>68</v>
      </c>
    </row>
    <row r="76" spans="1:7" x14ac:dyDescent="0.3">
      <c r="A76" s="113" t="s">
        <v>43</v>
      </c>
      <c r="B76" s="113"/>
      <c r="C76" s="113"/>
      <c r="D76" s="113"/>
      <c r="E76" s="113"/>
      <c r="F76" s="113"/>
      <c r="G76" s="113"/>
    </row>
    <row r="77" spans="1:7" x14ac:dyDescent="0.3">
      <c r="A77" s="113"/>
      <c r="B77" s="113"/>
      <c r="C77" s="113"/>
      <c r="D77" s="113"/>
      <c r="E77" s="113"/>
      <c r="F77" s="113"/>
      <c r="G77" s="113"/>
    </row>
  </sheetData>
  <phoneticPr fontId="3" type="noConversion"/>
  <hyperlinks>
    <hyperlink ref="A4" location="ÍNDICE!A1" display="Regresar al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/>
  <dimension ref="A1:D139"/>
  <sheetViews>
    <sheetView zoomScale="90" zoomScaleNormal="90" workbookViewId="0">
      <selection activeCell="A7" sqref="A7:D136"/>
    </sheetView>
  </sheetViews>
  <sheetFormatPr baseColWidth="10" defaultRowHeight="13" outlineLevelRow="1" x14ac:dyDescent="0.3"/>
  <cols>
    <col min="1" max="1" width="39" customWidth="1"/>
  </cols>
  <sheetData>
    <row r="1" spans="1:4" x14ac:dyDescent="0.3">
      <c r="A1" s="271" t="s">
        <v>179</v>
      </c>
      <c r="B1" s="271"/>
      <c r="C1" s="271"/>
      <c r="D1" s="271"/>
    </row>
    <row r="3" spans="1:4" x14ac:dyDescent="0.3">
      <c r="A3" s="33" t="s">
        <v>91</v>
      </c>
    </row>
    <row r="4" spans="1:4" x14ac:dyDescent="0.3">
      <c r="A4" s="33"/>
    </row>
    <row r="5" spans="1:4" x14ac:dyDescent="0.3">
      <c r="A5" s="33"/>
    </row>
    <row r="6" spans="1:4" x14ac:dyDescent="0.3">
      <c r="A6" s="43" t="s">
        <v>90</v>
      </c>
      <c r="B6" s="20" t="s">
        <v>56</v>
      </c>
      <c r="C6" s="20" t="s">
        <v>57</v>
      </c>
      <c r="D6" s="20" t="s">
        <v>61</v>
      </c>
    </row>
    <row r="7" spans="1:4" ht="15.5" x14ac:dyDescent="0.35">
      <c r="A7" s="40" t="s">
        <v>62</v>
      </c>
      <c r="B7" s="137">
        <v>7891</v>
      </c>
      <c r="C7" s="137">
        <v>9409</v>
      </c>
      <c r="D7" s="137">
        <v>17300</v>
      </c>
    </row>
    <row r="8" spans="1:4" ht="15.5" x14ac:dyDescent="0.35">
      <c r="A8" s="40" t="s">
        <v>55</v>
      </c>
      <c r="B8" s="138">
        <v>1847</v>
      </c>
      <c r="C8" s="138">
        <v>2153</v>
      </c>
      <c r="D8" s="138">
        <v>4000</v>
      </c>
    </row>
    <row r="9" spans="1:4" outlineLevel="1" x14ac:dyDescent="0.3">
      <c r="A9" s="4" t="s">
        <v>183</v>
      </c>
      <c r="B9">
        <v>66</v>
      </c>
      <c r="C9">
        <v>54</v>
      </c>
      <c r="D9" s="240">
        <v>120</v>
      </c>
    </row>
    <row r="10" spans="1:4" outlineLevel="1" x14ac:dyDescent="0.3">
      <c r="A10" s="4" t="s">
        <v>184</v>
      </c>
      <c r="B10">
        <v>4</v>
      </c>
      <c r="C10">
        <v>2</v>
      </c>
      <c r="D10" s="240">
        <v>6</v>
      </c>
    </row>
    <row r="11" spans="1:4" outlineLevel="1" x14ac:dyDescent="0.3">
      <c r="A11" s="4" t="s">
        <v>185</v>
      </c>
      <c r="B11">
        <v>16</v>
      </c>
      <c r="C11">
        <v>13</v>
      </c>
      <c r="D11" s="241">
        <v>29</v>
      </c>
    </row>
    <row r="12" spans="1:4" outlineLevel="1" x14ac:dyDescent="0.3">
      <c r="A12" s="4" t="s">
        <v>186</v>
      </c>
      <c r="B12">
        <v>55</v>
      </c>
      <c r="C12">
        <v>75</v>
      </c>
      <c r="D12" s="240">
        <v>130</v>
      </c>
    </row>
    <row r="13" spans="1:4" outlineLevel="1" x14ac:dyDescent="0.3">
      <c r="A13" s="31" t="s">
        <v>187</v>
      </c>
      <c r="B13">
        <v>4</v>
      </c>
      <c r="C13">
        <v>5</v>
      </c>
      <c r="D13" s="240">
        <v>9</v>
      </c>
    </row>
    <row r="14" spans="1:4" outlineLevel="1" x14ac:dyDescent="0.3">
      <c r="A14" s="4" t="s">
        <v>188</v>
      </c>
      <c r="B14">
        <v>3</v>
      </c>
      <c r="C14">
        <v>0</v>
      </c>
      <c r="D14" s="241">
        <v>3</v>
      </c>
    </row>
    <row r="15" spans="1:4" outlineLevel="1" x14ac:dyDescent="0.3">
      <c r="A15" s="4" t="s">
        <v>189</v>
      </c>
      <c r="B15">
        <v>0</v>
      </c>
      <c r="C15">
        <v>1</v>
      </c>
      <c r="D15" s="240">
        <v>1</v>
      </c>
    </row>
    <row r="16" spans="1:4" outlineLevel="1" x14ac:dyDescent="0.3">
      <c r="A16" s="4" t="s">
        <v>190</v>
      </c>
      <c r="B16">
        <v>0</v>
      </c>
      <c r="C16">
        <v>3</v>
      </c>
      <c r="D16" s="240">
        <v>3</v>
      </c>
    </row>
    <row r="17" spans="1:4" outlineLevel="1" x14ac:dyDescent="0.3">
      <c r="A17" s="4" t="s">
        <v>191</v>
      </c>
      <c r="B17">
        <v>1</v>
      </c>
      <c r="C17">
        <v>4</v>
      </c>
      <c r="D17" s="240">
        <v>5</v>
      </c>
    </row>
    <row r="18" spans="1:4" outlineLevel="1" x14ac:dyDescent="0.3">
      <c r="A18" s="4" t="s">
        <v>192</v>
      </c>
      <c r="B18">
        <v>71</v>
      </c>
      <c r="C18">
        <v>94</v>
      </c>
      <c r="D18" s="241">
        <v>165</v>
      </c>
    </row>
    <row r="19" spans="1:4" outlineLevel="1" x14ac:dyDescent="0.3">
      <c r="A19" s="4" t="s">
        <v>193</v>
      </c>
      <c r="B19">
        <v>8</v>
      </c>
      <c r="C19">
        <v>5</v>
      </c>
      <c r="D19" s="241">
        <v>13</v>
      </c>
    </row>
    <row r="20" spans="1:4" outlineLevel="1" x14ac:dyDescent="0.3">
      <c r="A20" s="4" t="s">
        <v>195</v>
      </c>
      <c r="B20">
        <v>7</v>
      </c>
      <c r="C20">
        <v>12</v>
      </c>
      <c r="D20" s="240">
        <v>19</v>
      </c>
    </row>
    <row r="21" spans="1:4" outlineLevel="1" x14ac:dyDescent="0.3">
      <c r="A21" s="4" t="s">
        <v>196</v>
      </c>
      <c r="B21">
        <v>28</v>
      </c>
      <c r="C21">
        <v>21</v>
      </c>
      <c r="D21" s="240">
        <v>49</v>
      </c>
    </row>
    <row r="22" spans="1:4" outlineLevel="1" x14ac:dyDescent="0.3">
      <c r="A22" s="4" t="s">
        <v>197</v>
      </c>
      <c r="B22">
        <v>306</v>
      </c>
      <c r="C22">
        <v>295</v>
      </c>
      <c r="D22" s="241">
        <v>601</v>
      </c>
    </row>
    <row r="23" spans="1:4" outlineLevel="1" x14ac:dyDescent="0.3">
      <c r="A23" s="4" t="s">
        <v>198</v>
      </c>
      <c r="B23">
        <v>10</v>
      </c>
      <c r="C23">
        <v>17</v>
      </c>
      <c r="D23" s="240">
        <v>27</v>
      </c>
    </row>
    <row r="24" spans="1:4" outlineLevel="1" x14ac:dyDescent="0.3">
      <c r="A24" s="4" t="s">
        <v>199</v>
      </c>
      <c r="B24">
        <v>5</v>
      </c>
      <c r="C24">
        <v>8</v>
      </c>
      <c r="D24" s="241">
        <v>13</v>
      </c>
    </row>
    <row r="25" spans="1:4" outlineLevel="1" x14ac:dyDescent="0.3">
      <c r="A25" s="4" t="s">
        <v>200</v>
      </c>
      <c r="B25">
        <v>4</v>
      </c>
      <c r="C25">
        <v>1</v>
      </c>
      <c r="D25" s="241">
        <v>5</v>
      </c>
    </row>
    <row r="26" spans="1:4" outlineLevel="1" x14ac:dyDescent="0.3">
      <c r="A26" s="4" t="s">
        <v>202</v>
      </c>
      <c r="B26">
        <v>25</v>
      </c>
      <c r="C26">
        <v>25</v>
      </c>
      <c r="D26" s="240">
        <v>50</v>
      </c>
    </row>
    <row r="27" spans="1:4" outlineLevel="1" x14ac:dyDescent="0.3">
      <c r="A27" s="4" t="s">
        <v>203</v>
      </c>
      <c r="B27">
        <v>40</v>
      </c>
      <c r="C27">
        <v>63</v>
      </c>
      <c r="D27" s="241">
        <v>103</v>
      </c>
    </row>
    <row r="28" spans="1:4" outlineLevel="1" x14ac:dyDescent="0.3">
      <c r="A28" s="4" t="s">
        <v>204</v>
      </c>
      <c r="B28">
        <v>196</v>
      </c>
      <c r="C28">
        <v>170</v>
      </c>
      <c r="D28" s="240">
        <v>366</v>
      </c>
    </row>
    <row r="29" spans="1:4" outlineLevel="1" x14ac:dyDescent="0.3">
      <c r="A29" s="4" t="s">
        <v>205</v>
      </c>
      <c r="B29">
        <v>8</v>
      </c>
      <c r="C29">
        <v>9</v>
      </c>
      <c r="D29" s="241">
        <v>17</v>
      </c>
    </row>
    <row r="30" spans="1:4" outlineLevel="1" x14ac:dyDescent="0.3">
      <c r="A30" s="4" t="s">
        <v>206</v>
      </c>
      <c r="B30">
        <v>4</v>
      </c>
      <c r="C30">
        <v>9</v>
      </c>
      <c r="D30" s="240">
        <v>13</v>
      </c>
    </row>
    <row r="31" spans="1:4" outlineLevel="1" x14ac:dyDescent="0.3">
      <c r="A31" s="4" t="s">
        <v>207</v>
      </c>
      <c r="B31">
        <v>980</v>
      </c>
      <c r="C31">
        <v>1263</v>
      </c>
      <c r="D31" s="241">
        <v>2243</v>
      </c>
    </row>
    <row r="32" spans="1:4" outlineLevel="1" x14ac:dyDescent="0.3">
      <c r="A32" s="4" t="s">
        <v>208</v>
      </c>
      <c r="B32">
        <v>6</v>
      </c>
      <c r="C32">
        <v>4</v>
      </c>
      <c r="D32" s="240">
        <v>10</v>
      </c>
    </row>
    <row r="33" spans="1:4" ht="15.5" x14ac:dyDescent="0.35">
      <c r="A33" s="39" t="s">
        <v>52</v>
      </c>
      <c r="B33" s="139">
        <v>502</v>
      </c>
      <c r="C33" s="139">
        <v>714</v>
      </c>
      <c r="D33" s="139">
        <v>1216</v>
      </c>
    </row>
    <row r="34" spans="1:4" outlineLevel="1" x14ac:dyDescent="0.3">
      <c r="A34" s="31" t="s">
        <v>209</v>
      </c>
      <c r="B34" s="241">
        <v>1</v>
      </c>
      <c r="C34" s="241">
        <v>1</v>
      </c>
      <c r="D34" s="241">
        <v>2</v>
      </c>
    </row>
    <row r="35" spans="1:4" outlineLevel="1" x14ac:dyDescent="0.3">
      <c r="A35" s="31" t="s">
        <v>210</v>
      </c>
      <c r="B35" s="241">
        <v>6</v>
      </c>
      <c r="C35" s="241">
        <v>6</v>
      </c>
      <c r="D35" s="241">
        <v>12</v>
      </c>
    </row>
    <row r="36" spans="1:4" outlineLevel="1" x14ac:dyDescent="0.3">
      <c r="A36" s="31" t="s">
        <v>211</v>
      </c>
      <c r="B36" s="241">
        <v>0</v>
      </c>
      <c r="C36" s="241">
        <v>1</v>
      </c>
      <c r="D36" s="241">
        <v>1</v>
      </c>
    </row>
    <row r="37" spans="1:4" outlineLevel="1" x14ac:dyDescent="0.3">
      <c r="A37" s="31" t="s">
        <v>212</v>
      </c>
      <c r="B37" s="241">
        <v>6</v>
      </c>
      <c r="C37" s="241">
        <v>8</v>
      </c>
      <c r="D37" s="241">
        <v>14</v>
      </c>
    </row>
    <row r="38" spans="1:4" outlineLevel="1" x14ac:dyDescent="0.3">
      <c r="A38" s="31" t="s">
        <v>213</v>
      </c>
      <c r="B38" s="241">
        <v>2</v>
      </c>
      <c r="C38" s="241">
        <v>3</v>
      </c>
      <c r="D38" s="241">
        <v>5</v>
      </c>
    </row>
    <row r="39" spans="1:4" outlineLevel="1" x14ac:dyDescent="0.3">
      <c r="A39" s="31" t="s">
        <v>214</v>
      </c>
      <c r="B39" s="241">
        <v>0</v>
      </c>
      <c r="C39" s="241">
        <v>1</v>
      </c>
      <c r="D39" s="241">
        <v>1</v>
      </c>
    </row>
    <row r="40" spans="1:4" outlineLevel="1" x14ac:dyDescent="0.3">
      <c r="A40" s="31" t="s">
        <v>215</v>
      </c>
      <c r="B40" s="241">
        <v>31</v>
      </c>
      <c r="C40" s="241">
        <v>31</v>
      </c>
      <c r="D40" s="241">
        <v>62</v>
      </c>
    </row>
    <row r="41" spans="1:4" outlineLevel="1" x14ac:dyDescent="0.3">
      <c r="A41" s="31" t="s">
        <v>216</v>
      </c>
      <c r="B41" s="241">
        <v>1</v>
      </c>
      <c r="C41" s="241">
        <v>1</v>
      </c>
      <c r="D41" s="241">
        <v>2</v>
      </c>
    </row>
    <row r="42" spans="1:4" outlineLevel="1" x14ac:dyDescent="0.3">
      <c r="A42" s="31" t="s">
        <v>201</v>
      </c>
      <c r="B42" s="241">
        <v>128</v>
      </c>
      <c r="C42" s="241">
        <v>91</v>
      </c>
      <c r="D42" s="241">
        <v>219</v>
      </c>
    </row>
    <row r="43" spans="1:4" outlineLevel="1" x14ac:dyDescent="0.3">
      <c r="A43" s="4" t="s">
        <v>217</v>
      </c>
      <c r="B43" s="241">
        <v>90</v>
      </c>
      <c r="C43" s="241">
        <v>154</v>
      </c>
      <c r="D43" s="241">
        <v>244</v>
      </c>
    </row>
    <row r="44" spans="1:4" outlineLevel="1" x14ac:dyDescent="0.3">
      <c r="A44" s="31" t="s">
        <v>218</v>
      </c>
      <c r="B44" s="241">
        <v>1</v>
      </c>
      <c r="C44" s="241">
        <v>1</v>
      </c>
      <c r="D44" s="241">
        <v>2</v>
      </c>
    </row>
    <row r="45" spans="1:4" outlineLevel="1" x14ac:dyDescent="0.3">
      <c r="A45" s="31" t="s">
        <v>219</v>
      </c>
      <c r="B45" s="241">
        <v>9</v>
      </c>
      <c r="C45" s="241">
        <v>12</v>
      </c>
      <c r="D45" s="241">
        <v>21</v>
      </c>
    </row>
    <row r="46" spans="1:4" outlineLevel="1" x14ac:dyDescent="0.3">
      <c r="A46" s="31" t="s">
        <v>220</v>
      </c>
      <c r="B46" s="241">
        <v>219</v>
      </c>
      <c r="C46" s="241">
        <v>403</v>
      </c>
      <c r="D46" s="241">
        <v>622</v>
      </c>
    </row>
    <row r="47" spans="1:4" outlineLevel="1" x14ac:dyDescent="0.3">
      <c r="A47" s="31" t="s">
        <v>221</v>
      </c>
      <c r="B47" s="241">
        <v>8</v>
      </c>
      <c r="C47" s="241">
        <v>1</v>
      </c>
      <c r="D47" s="241">
        <v>9</v>
      </c>
    </row>
    <row r="48" spans="1:4" ht="15.5" x14ac:dyDescent="0.35">
      <c r="A48" s="38" t="s">
        <v>49</v>
      </c>
      <c r="B48" s="139">
        <v>3799</v>
      </c>
      <c r="C48" s="139">
        <v>5325</v>
      </c>
      <c r="D48" s="139">
        <v>9124</v>
      </c>
    </row>
    <row r="49" spans="1:4" outlineLevel="1" x14ac:dyDescent="0.3">
      <c r="A49" s="31" t="s">
        <v>222</v>
      </c>
      <c r="B49" s="241">
        <v>166</v>
      </c>
      <c r="C49" s="241">
        <v>187</v>
      </c>
      <c r="D49">
        <v>353</v>
      </c>
    </row>
    <row r="50" spans="1:4" outlineLevel="1" x14ac:dyDescent="0.3">
      <c r="A50" s="31" t="s">
        <v>223</v>
      </c>
      <c r="B50" s="241">
        <v>24</v>
      </c>
      <c r="C50" s="241">
        <v>35</v>
      </c>
      <c r="D50">
        <v>59</v>
      </c>
    </row>
    <row r="51" spans="1:4" outlineLevel="1" x14ac:dyDescent="0.3">
      <c r="A51" s="31" t="s">
        <v>224</v>
      </c>
      <c r="B51" s="241">
        <v>230</v>
      </c>
      <c r="C51" s="241">
        <v>504</v>
      </c>
      <c r="D51">
        <v>734</v>
      </c>
    </row>
    <row r="52" spans="1:4" outlineLevel="1" x14ac:dyDescent="0.3">
      <c r="A52" s="31" t="s">
        <v>225</v>
      </c>
      <c r="B52" s="241">
        <v>17</v>
      </c>
      <c r="C52" s="241">
        <v>6</v>
      </c>
      <c r="D52">
        <v>23</v>
      </c>
    </row>
    <row r="53" spans="1:4" outlineLevel="1" x14ac:dyDescent="0.3">
      <c r="A53" s="31" t="s">
        <v>226</v>
      </c>
      <c r="B53" s="241">
        <v>33</v>
      </c>
      <c r="C53" s="241">
        <v>51</v>
      </c>
      <c r="D53">
        <v>84</v>
      </c>
    </row>
    <row r="54" spans="1:4" outlineLevel="1" x14ac:dyDescent="0.3">
      <c r="A54" s="31" t="s">
        <v>227</v>
      </c>
      <c r="B54" s="241">
        <v>1014</v>
      </c>
      <c r="C54" s="241">
        <v>1325</v>
      </c>
      <c r="D54">
        <v>2339</v>
      </c>
    </row>
    <row r="55" spans="1:4" outlineLevel="1" x14ac:dyDescent="0.3">
      <c r="A55" s="31" t="s">
        <v>228</v>
      </c>
      <c r="B55" s="241">
        <v>6</v>
      </c>
      <c r="C55" s="241">
        <v>3</v>
      </c>
      <c r="D55">
        <v>9</v>
      </c>
    </row>
    <row r="56" spans="1:4" outlineLevel="1" x14ac:dyDescent="0.3">
      <c r="A56" s="31" t="s">
        <v>229</v>
      </c>
      <c r="B56" s="241">
        <v>302</v>
      </c>
      <c r="C56" s="241">
        <v>312</v>
      </c>
      <c r="D56">
        <v>614</v>
      </c>
    </row>
    <row r="57" spans="1:4" outlineLevel="1" x14ac:dyDescent="0.3">
      <c r="A57" s="31" t="s">
        <v>230</v>
      </c>
      <c r="B57" s="241">
        <v>0</v>
      </c>
      <c r="C57" s="241">
        <v>1</v>
      </c>
      <c r="D57">
        <v>1</v>
      </c>
    </row>
    <row r="58" spans="1:4" outlineLevel="1" x14ac:dyDescent="0.3">
      <c r="A58" s="31" t="s">
        <v>231</v>
      </c>
      <c r="B58" s="241">
        <v>248</v>
      </c>
      <c r="C58" s="241">
        <v>228</v>
      </c>
      <c r="D58">
        <v>476</v>
      </c>
    </row>
    <row r="59" spans="1:4" outlineLevel="1" x14ac:dyDescent="0.3">
      <c r="A59" s="31" t="s">
        <v>232</v>
      </c>
      <c r="B59" s="241">
        <v>19</v>
      </c>
      <c r="C59" s="241">
        <v>29</v>
      </c>
      <c r="D59">
        <v>48</v>
      </c>
    </row>
    <row r="60" spans="1:4" outlineLevel="1" x14ac:dyDescent="0.3">
      <c r="A60" s="31" t="s">
        <v>233</v>
      </c>
      <c r="B60" s="241">
        <v>120</v>
      </c>
      <c r="C60" s="241">
        <v>131</v>
      </c>
      <c r="D60">
        <v>251</v>
      </c>
    </row>
    <row r="61" spans="1:4" outlineLevel="1" x14ac:dyDescent="0.3">
      <c r="A61" s="31" t="s">
        <v>234</v>
      </c>
      <c r="B61" s="241">
        <v>39</v>
      </c>
      <c r="C61" s="241">
        <v>87</v>
      </c>
      <c r="D61">
        <v>126</v>
      </c>
    </row>
    <row r="62" spans="1:4" outlineLevel="1" x14ac:dyDescent="0.3">
      <c r="A62" s="31" t="s">
        <v>235</v>
      </c>
      <c r="B62" s="241">
        <v>6</v>
      </c>
      <c r="C62" s="241">
        <v>0</v>
      </c>
      <c r="D62">
        <v>6</v>
      </c>
    </row>
    <row r="63" spans="1:4" outlineLevel="1" x14ac:dyDescent="0.3">
      <c r="A63" s="31" t="s">
        <v>194</v>
      </c>
      <c r="B63" s="241">
        <v>81</v>
      </c>
      <c r="C63" s="241">
        <v>185</v>
      </c>
      <c r="D63">
        <v>266</v>
      </c>
    </row>
    <row r="64" spans="1:4" outlineLevel="1" x14ac:dyDescent="0.3">
      <c r="A64" s="31" t="s">
        <v>236</v>
      </c>
      <c r="B64" s="241">
        <v>80</v>
      </c>
      <c r="C64" s="241">
        <v>107</v>
      </c>
      <c r="D64">
        <v>187</v>
      </c>
    </row>
    <row r="65" spans="1:4" outlineLevel="1" x14ac:dyDescent="0.3">
      <c r="A65" s="31" t="s">
        <v>237</v>
      </c>
      <c r="B65" s="241">
        <v>46</v>
      </c>
      <c r="C65" s="241">
        <v>80</v>
      </c>
      <c r="D65">
        <v>126</v>
      </c>
    </row>
    <row r="66" spans="1:4" outlineLevel="1" x14ac:dyDescent="0.3">
      <c r="A66" s="31" t="s">
        <v>238</v>
      </c>
      <c r="B66" s="241">
        <v>3</v>
      </c>
      <c r="C66" s="241">
        <v>9</v>
      </c>
      <c r="D66">
        <v>12</v>
      </c>
    </row>
    <row r="67" spans="1:4" outlineLevel="1" x14ac:dyDescent="0.3">
      <c r="A67" s="31" t="s">
        <v>239</v>
      </c>
      <c r="B67" s="241">
        <v>370</v>
      </c>
      <c r="C67" s="241">
        <v>731</v>
      </c>
      <c r="D67">
        <v>1101</v>
      </c>
    </row>
    <row r="68" spans="1:4" outlineLevel="1" x14ac:dyDescent="0.3">
      <c r="A68" s="31" t="s">
        <v>240</v>
      </c>
      <c r="B68" s="241">
        <v>193</v>
      </c>
      <c r="C68" s="241">
        <v>248</v>
      </c>
      <c r="D68">
        <v>441</v>
      </c>
    </row>
    <row r="69" spans="1:4" outlineLevel="1" x14ac:dyDescent="0.3">
      <c r="A69" s="31" t="s">
        <v>241</v>
      </c>
      <c r="B69" s="241">
        <v>176</v>
      </c>
      <c r="C69" s="241">
        <v>194</v>
      </c>
      <c r="D69">
        <v>370</v>
      </c>
    </row>
    <row r="70" spans="1:4" outlineLevel="1" x14ac:dyDescent="0.3">
      <c r="A70" s="31" t="s">
        <v>242</v>
      </c>
      <c r="B70" s="241">
        <v>22</v>
      </c>
      <c r="C70" s="241">
        <v>27</v>
      </c>
      <c r="D70">
        <v>49</v>
      </c>
    </row>
    <row r="71" spans="1:4" outlineLevel="1" x14ac:dyDescent="0.3">
      <c r="A71" s="31" t="s">
        <v>243</v>
      </c>
      <c r="B71" s="241">
        <v>604</v>
      </c>
      <c r="C71" s="241">
        <v>845</v>
      </c>
      <c r="D71">
        <v>1449</v>
      </c>
    </row>
    <row r="72" spans="1:4" ht="15.5" x14ac:dyDescent="0.35">
      <c r="A72" s="38" t="s">
        <v>51</v>
      </c>
      <c r="B72" s="139">
        <v>1319</v>
      </c>
      <c r="C72" s="139">
        <v>799</v>
      </c>
      <c r="D72" s="139">
        <v>2118</v>
      </c>
    </row>
    <row r="73" spans="1:4" outlineLevel="1" x14ac:dyDescent="0.3">
      <c r="A73" s="31" t="s">
        <v>244</v>
      </c>
      <c r="B73" s="241">
        <v>2</v>
      </c>
      <c r="C73">
        <v>0</v>
      </c>
      <c r="D73">
        <v>2</v>
      </c>
    </row>
    <row r="74" spans="1:4" outlineLevel="1" x14ac:dyDescent="0.3">
      <c r="A74" s="31" t="s">
        <v>245</v>
      </c>
      <c r="B74" s="241">
        <v>68</v>
      </c>
      <c r="C74">
        <v>86</v>
      </c>
      <c r="D74">
        <v>154</v>
      </c>
    </row>
    <row r="75" spans="1:4" outlineLevel="1" x14ac:dyDescent="0.3">
      <c r="A75" s="31" t="s">
        <v>246</v>
      </c>
      <c r="B75" s="241">
        <v>2</v>
      </c>
      <c r="C75">
        <v>0</v>
      </c>
      <c r="D75">
        <v>2</v>
      </c>
    </row>
    <row r="76" spans="1:4" outlineLevel="1" x14ac:dyDescent="0.3">
      <c r="A76" s="31" t="s">
        <v>247</v>
      </c>
      <c r="B76" s="241">
        <v>3</v>
      </c>
      <c r="C76">
        <v>4</v>
      </c>
      <c r="D76">
        <v>7</v>
      </c>
    </row>
    <row r="77" spans="1:4" outlineLevel="1" x14ac:dyDescent="0.3">
      <c r="A77" s="31" t="s">
        <v>248</v>
      </c>
      <c r="B77" s="241">
        <v>14</v>
      </c>
      <c r="C77">
        <v>2</v>
      </c>
      <c r="D77">
        <v>16</v>
      </c>
    </row>
    <row r="78" spans="1:4" outlineLevel="1" x14ac:dyDescent="0.3">
      <c r="A78" s="31" t="s">
        <v>249</v>
      </c>
      <c r="B78" s="241">
        <v>2</v>
      </c>
      <c r="C78">
        <v>1</v>
      </c>
      <c r="D78">
        <v>3</v>
      </c>
    </row>
    <row r="79" spans="1:4" outlineLevel="1" x14ac:dyDescent="0.3">
      <c r="A79" s="31" t="s">
        <v>250</v>
      </c>
      <c r="B79" s="241">
        <v>6</v>
      </c>
      <c r="C79">
        <v>3</v>
      </c>
      <c r="D79">
        <v>9</v>
      </c>
    </row>
    <row r="80" spans="1:4" outlineLevel="1" x14ac:dyDescent="0.3">
      <c r="A80" s="31" t="s">
        <v>251</v>
      </c>
      <c r="B80" s="241">
        <v>15</v>
      </c>
      <c r="C80">
        <v>16</v>
      </c>
      <c r="D80">
        <v>31</v>
      </c>
    </row>
    <row r="81" spans="1:4" outlineLevel="1" x14ac:dyDescent="0.3">
      <c r="A81" s="31" t="s">
        <v>252</v>
      </c>
      <c r="B81" s="241">
        <v>4</v>
      </c>
      <c r="C81">
        <v>1</v>
      </c>
      <c r="D81">
        <v>5</v>
      </c>
    </row>
    <row r="82" spans="1:4" outlineLevel="1" x14ac:dyDescent="0.3">
      <c r="A82" s="31" t="s">
        <v>253</v>
      </c>
      <c r="B82" s="241">
        <v>0</v>
      </c>
      <c r="C82">
        <v>3</v>
      </c>
      <c r="D82">
        <v>3</v>
      </c>
    </row>
    <row r="83" spans="1:4" outlineLevel="1" x14ac:dyDescent="0.3">
      <c r="A83" s="31" t="s">
        <v>254</v>
      </c>
      <c r="B83" s="241">
        <v>4</v>
      </c>
      <c r="C83">
        <v>0</v>
      </c>
      <c r="D83">
        <v>4</v>
      </c>
    </row>
    <row r="84" spans="1:4" outlineLevel="1" x14ac:dyDescent="0.3">
      <c r="A84" s="31" t="s">
        <v>255</v>
      </c>
      <c r="B84" s="241">
        <v>13</v>
      </c>
      <c r="C84">
        <v>10</v>
      </c>
      <c r="D84">
        <v>23</v>
      </c>
    </row>
    <row r="85" spans="1:4" outlineLevel="1" x14ac:dyDescent="0.3">
      <c r="A85" s="31" t="s">
        <v>256</v>
      </c>
      <c r="B85" s="241">
        <v>15</v>
      </c>
      <c r="C85">
        <v>9</v>
      </c>
      <c r="D85">
        <v>24</v>
      </c>
    </row>
    <row r="86" spans="1:4" outlineLevel="1" x14ac:dyDescent="0.3">
      <c r="A86" s="31" t="s">
        <v>257</v>
      </c>
      <c r="B86" s="241">
        <v>42</v>
      </c>
      <c r="C86">
        <v>76</v>
      </c>
      <c r="D86">
        <v>118</v>
      </c>
    </row>
    <row r="87" spans="1:4" outlineLevel="1" x14ac:dyDescent="0.3">
      <c r="A87" s="31" t="s">
        <v>258</v>
      </c>
      <c r="B87" s="241">
        <v>4</v>
      </c>
      <c r="C87">
        <v>3</v>
      </c>
      <c r="D87">
        <v>7</v>
      </c>
    </row>
    <row r="88" spans="1:4" outlineLevel="1" x14ac:dyDescent="0.3">
      <c r="A88" s="31" t="s">
        <v>259</v>
      </c>
      <c r="B88" s="241">
        <v>0</v>
      </c>
      <c r="C88">
        <v>10</v>
      </c>
      <c r="D88">
        <v>10</v>
      </c>
    </row>
    <row r="89" spans="1:4" outlineLevel="1" x14ac:dyDescent="0.3">
      <c r="A89" s="31" t="s">
        <v>260</v>
      </c>
      <c r="B89" s="241">
        <v>5</v>
      </c>
      <c r="C89">
        <v>1</v>
      </c>
      <c r="D89">
        <v>6</v>
      </c>
    </row>
    <row r="90" spans="1:4" outlineLevel="1" x14ac:dyDescent="0.3">
      <c r="A90" s="31" t="s">
        <v>261</v>
      </c>
      <c r="B90" s="241">
        <v>18</v>
      </c>
      <c r="C90">
        <v>0</v>
      </c>
      <c r="D90">
        <v>18</v>
      </c>
    </row>
    <row r="91" spans="1:4" outlineLevel="1" x14ac:dyDescent="0.3">
      <c r="A91" s="31" t="s">
        <v>262</v>
      </c>
      <c r="B91" s="241">
        <v>538</v>
      </c>
      <c r="C91">
        <v>402</v>
      </c>
      <c r="D91">
        <v>940</v>
      </c>
    </row>
    <row r="92" spans="1:4" outlineLevel="1" x14ac:dyDescent="0.3">
      <c r="A92" s="31" t="s">
        <v>263</v>
      </c>
      <c r="B92" s="241">
        <v>0</v>
      </c>
      <c r="C92">
        <v>1</v>
      </c>
      <c r="D92">
        <v>1</v>
      </c>
    </row>
    <row r="93" spans="1:4" outlineLevel="1" x14ac:dyDescent="0.3">
      <c r="A93" s="31" t="s">
        <v>264</v>
      </c>
      <c r="B93" s="241">
        <v>9</v>
      </c>
      <c r="C93">
        <v>9</v>
      </c>
      <c r="D93">
        <v>18</v>
      </c>
    </row>
    <row r="94" spans="1:4" outlineLevel="1" x14ac:dyDescent="0.3">
      <c r="A94" s="31" t="s">
        <v>265</v>
      </c>
      <c r="B94" s="241">
        <v>1</v>
      </c>
      <c r="C94">
        <v>1</v>
      </c>
      <c r="D94">
        <v>2</v>
      </c>
    </row>
    <row r="95" spans="1:4" outlineLevel="1" x14ac:dyDescent="0.3">
      <c r="A95" s="31" t="s">
        <v>266</v>
      </c>
      <c r="B95" s="241">
        <v>0</v>
      </c>
      <c r="C95">
        <v>1</v>
      </c>
      <c r="D95">
        <v>1</v>
      </c>
    </row>
    <row r="96" spans="1:4" outlineLevel="1" x14ac:dyDescent="0.3">
      <c r="A96" s="31" t="s">
        <v>267</v>
      </c>
      <c r="B96" s="241">
        <v>50</v>
      </c>
      <c r="C96">
        <v>49</v>
      </c>
      <c r="D96">
        <v>99</v>
      </c>
    </row>
    <row r="97" spans="1:4" outlineLevel="1" x14ac:dyDescent="0.3">
      <c r="A97" s="31" t="s">
        <v>268</v>
      </c>
      <c r="B97" s="241">
        <v>1</v>
      </c>
      <c r="C97">
        <v>0</v>
      </c>
      <c r="D97">
        <v>1</v>
      </c>
    </row>
    <row r="98" spans="1:4" outlineLevel="1" x14ac:dyDescent="0.3">
      <c r="A98" s="31" t="s">
        <v>269</v>
      </c>
      <c r="B98" s="241">
        <v>0</v>
      </c>
      <c r="C98">
        <v>1</v>
      </c>
      <c r="D98">
        <v>1</v>
      </c>
    </row>
    <row r="99" spans="1:4" outlineLevel="1" x14ac:dyDescent="0.3">
      <c r="A99" s="31" t="s">
        <v>270</v>
      </c>
      <c r="B99" s="241">
        <v>494</v>
      </c>
      <c r="C99">
        <v>103</v>
      </c>
      <c r="D99">
        <v>597</v>
      </c>
    </row>
    <row r="100" spans="1:4" outlineLevel="1" x14ac:dyDescent="0.3">
      <c r="A100" s="31" t="s">
        <v>271</v>
      </c>
      <c r="B100" s="241">
        <v>4</v>
      </c>
      <c r="C100">
        <v>1</v>
      </c>
      <c r="D100">
        <v>5</v>
      </c>
    </row>
    <row r="101" spans="1:4" outlineLevel="1" x14ac:dyDescent="0.3">
      <c r="A101" s="31" t="s">
        <v>272</v>
      </c>
      <c r="B101" s="241">
        <v>3</v>
      </c>
      <c r="C101">
        <v>1</v>
      </c>
      <c r="D101">
        <v>4</v>
      </c>
    </row>
    <row r="102" spans="1:4" outlineLevel="1" x14ac:dyDescent="0.3">
      <c r="A102" s="31" t="s">
        <v>273</v>
      </c>
      <c r="B102" s="241">
        <v>1</v>
      </c>
      <c r="C102">
        <v>4</v>
      </c>
      <c r="D102">
        <v>5</v>
      </c>
    </row>
    <row r="103" spans="1:4" outlineLevel="1" x14ac:dyDescent="0.3">
      <c r="A103" s="31" t="s">
        <v>274</v>
      </c>
      <c r="B103" s="241">
        <v>1</v>
      </c>
      <c r="C103">
        <v>0</v>
      </c>
      <c r="D103">
        <v>1</v>
      </c>
    </row>
    <row r="104" spans="1:4" outlineLevel="1" x14ac:dyDescent="0.3">
      <c r="A104" s="31" t="s">
        <v>275</v>
      </c>
      <c r="B104" s="241">
        <v>0</v>
      </c>
      <c r="C104">
        <v>1</v>
      </c>
      <c r="D104">
        <v>1</v>
      </c>
    </row>
    <row r="105" spans="1:4" ht="15.5" x14ac:dyDescent="0.35">
      <c r="A105" s="38" t="s">
        <v>53</v>
      </c>
      <c r="B105" s="139">
        <v>389</v>
      </c>
      <c r="C105" s="139">
        <v>370</v>
      </c>
      <c r="D105" s="139">
        <v>759</v>
      </c>
    </row>
    <row r="106" spans="1:4" outlineLevel="1" x14ac:dyDescent="0.3">
      <c r="A106" s="31" t="s">
        <v>276</v>
      </c>
      <c r="B106" s="241">
        <v>3</v>
      </c>
      <c r="C106" s="241">
        <v>3</v>
      </c>
      <c r="D106" s="241">
        <v>6</v>
      </c>
    </row>
    <row r="107" spans="1:4" outlineLevel="1" x14ac:dyDescent="0.3">
      <c r="A107" s="31" t="s">
        <v>277</v>
      </c>
      <c r="B107" s="241">
        <v>6</v>
      </c>
      <c r="C107" s="241">
        <v>12</v>
      </c>
      <c r="D107" s="241">
        <v>18</v>
      </c>
    </row>
    <row r="108" spans="1:4" outlineLevel="1" x14ac:dyDescent="0.3">
      <c r="A108" s="31" t="s">
        <v>278</v>
      </c>
      <c r="B108" s="241">
        <v>12</v>
      </c>
      <c r="C108" s="241">
        <v>7</v>
      </c>
      <c r="D108" s="241">
        <v>19</v>
      </c>
    </row>
    <row r="109" spans="1:4" outlineLevel="1" x14ac:dyDescent="0.3">
      <c r="A109" s="31" t="s">
        <v>279</v>
      </c>
      <c r="B109" s="241">
        <v>195</v>
      </c>
      <c r="C109" s="241">
        <v>196</v>
      </c>
      <c r="D109" s="241">
        <v>391</v>
      </c>
    </row>
    <row r="110" spans="1:4" outlineLevel="1" x14ac:dyDescent="0.3">
      <c r="A110" s="31" t="s">
        <v>280</v>
      </c>
      <c r="B110" s="241">
        <v>3</v>
      </c>
      <c r="C110" s="241">
        <v>21</v>
      </c>
      <c r="D110" s="241">
        <v>24</v>
      </c>
    </row>
    <row r="111" spans="1:4" outlineLevel="1" x14ac:dyDescent="0.3">
      <c r="A111" s="31" t="s">
        <v>281</v>
      </c>
      <c r="B111" s="241">
        <v>35</v>
      </c>
      <c r="C111" s="241">
        <v>16</v>
      </c>
      <c r="D111" s="241">
        <v>51</v>
      </c>
    </row>
    <row r="112" spans="1:4" outlineLevel="1" x14ac:dyDescent="0.3">
      <c r="A112" s="31" t="s">
        <v>282</v>
      </c>
      <c r="B112" s="241">
        <v>0</v>
      </c>
      <c r="C112" s="241">
        <v>12</v>
      </c>
      <c r="D112" s="241">
        <v>12</v>
      </c>
    </row>
    <row r="113" spans="1:4" outlineLevel="1" x14ac:dyDescent="0.3">
      <c r="A113" s="31" t="s">
        <v>283</v>
      </c>
      <c r="B113" s="241">
        <v>5</v>
      </c>
      <c r="C113" s="241">
        <v>7</v>
      </c>
      <c r="D113" s="241">
        <v>12</v>
      </c>
    </row>
    <row r="114" spans="1:4" outlineLevel="1" x14ac:dyDescent="0.3">
      <c r="A114" s="31" t="s">
        <v>284</v>
      </c>
      <c r="B114" s="241">
        <v>5</v>
      </c>
      <c r="C114" s="241">
        <v>4</v>
      </c>
      <c r="D114" s="241">
        <v>9</v>
      </c>
    </row>
    <row r="115" spans="1:4" outlineLevel="1" x14ac:dyDescent="0.3">
      <c r="A115" s="31" t="s">
        <v>285</v>
      </c>
      <c r="B115" s="241">
        <v>1</v>
      </c>
      <c r="C115" s="241">
        <v>3</v>
      </c>
      <c r="D115" s="241">
        <v>4</v>
      </c>
    </row>
    <row r="116" spans="1:4" outlineLevel="1" x14ac:dyDescent="0.3">
      <c r="A116" s="31" t="s">
        <v>286</v>
      </c>
      <c r="B116" s="241">
        <v>8</v>
      </c>
      <c r="C116" s="241">
        <v>10</v>
      </c>
      <c r="D116" s="241">
        <v>18</v>
      </c>
    </row>
    <row r="117" spans="1:4" outlineLevel="1" x14ac:dyDescent="0.3">
      <c r="A117" s="31" t="s">
        <v>287</v>
      </c>
      <c r="B117" s="241">
        <v>2</v>
      </c>
      <c r="C117" s="241">
        <v>1</v>
      </c>
      <c r="D117" s="241">
        <v>3</v>
      </c>
    </row>
    <row r="118" spans="1:4" outlineLevel="1" x14ac:dyDescent="0.3">
      <c r="A118" s="31" t="s">
        <v>288</v>
      </c>
      <c r="B118" s="241">
        <v>0</v>
      </c>
      <c r="C118" s="241">
        <v>3</v>
      </c>
      <c r="D118" s="241">
        <v>3</v>
      </c>
    </row>
    <row r="119" spans="1:4" outlineLevel="1" x14ac:dyDescent="0.3">
      <c r="A119" s="31" t="s">
        <v>289</v>
      </c>
      <c r="B119" s="241">
        <v>0</v>
      </c>
      <c r="C119" s="241">
        <v>1</v>
      </c>
      <c r="D119" s="241">
        <v>1</v>
      </c>
    </row>
    <row r="120" spans="1:4" outlineLevel="1" x14ac:dyDescent="0.3">
      <c r="A120" s="31" t="s">
        <v>290</v>
      </c>
      <c r="B120" s="241">
        <v>1</v>
      </c>
      <c r="C120" s="241">
        <v>3</v>
      </c>
      <c r="D120" s="241">
        <v>4</v>
      </c>
    </row>
    <row r="121" spans="1:4" outlineLevel="1" x14ac:dyDescent="0.3">
      <c r="A121" s="31" t="s">
        <v>291</v>
      </c>
      <c r="B121" s="241">
        <v>2</v>
      </c>
      <c r="C121" s="241">
        <v>0</v>
      </c>
      <c r="D121" s="241">
        <v>2</v>
      </c>
    </row>
    <row r="122" spans="1:4" outlineLevel="1" x14ac:dyDescent="0.3">
      <c r="A122" s="31" t="s">
        <v>292</v>
      </c>
      <c r="B122" s="241">
        <v>2</v>
      </c>
      <c r="C122" s="241">
        <v>3</v>
      </c>
      <c r="D122" s="241">
        <v>5</v>
      </c>
    </row>
    <row r="123" spans="1:4" outlineLevel="1" x14ac:dyDescent="0.3">
      <c r="A123" s="31" t="s">
        <v>293</v>
      </c>
      <c r="B123" s="241">
        <v>1</v>
      </c>
      <c r="C123" s="241">
        <v>4</v>
      </c>
      <c r="D123" s="241">
        <v>5</v>
      </c>
    </row>
    <row r="124" spans="1:4" outlineLevel="1" x14ac:dyDescent="0.3">
      <c r="A124" s="31" t="s">
        <v>294</v>
      </c>
      <c r="B124" s="241">
        <v>0</v>
      </c>
      <c r="C124" s="241">
        <v>1</v>
      </c>
      <c r="D124" s="241">
        <v>1</v>
      </c>
    </row>
    <row r="125" spans="1:4" outlineLevel="1" x14ac:dyDescent="0.3">
      <c r="A125" s="31" t="s">
        <v>295</v>
      </c>
      <c r="B125" s="241">
        <v>59</v>
      </c>
      <c r="C125" s="241">
        <v>29</v>
      </c>
      <c r="D125" s="241">
        <v>88</v>
      </c>
    </row>
    <row r="126" spans="1:4" outlineLevel="1" x14ac:dyDescent="0.3">
      <c r="A126" s="31" t="s">
        <v>296</v>
      </c>
      <c r="B126" s="241">
        <v>7</v>
      </c>
      <c r="C126" s="241">
        <v>0</v>
      </c>
      <c r="D126" s="241">
        <v>7</v>
      </c>
    </row>
    <row r="127" spans="1:4" outlineLevel="1" x14ac:dyDescent="0.3">
      <c r="A127" s="31" t="s">
        <v>297</v>
      </c>
      <c r="B127" s="241">
        <v>6</v>
      </c>
      <c r="C127" s="241">
        <v>2</v>
      </c>
      <c r="D127" s="241">
        <v>8</v>
      </c>
    </row>
    <row r="128" spans="1:4" outlineLevel="1" x14ac:dyDescent="0.3">
      <c r="A128" s="31" t="s">
        <v>298</v>
      </c>
      <c r="B128" s="241">
        <v>12</v>
      </c>
      <c r="C128" s="241">
        <v>4</v>
      </c>
      <c r="D128" s="241">
        <v>16</v>
      </c>
    </row>
    <row r="129" spans="1:4" outlineLevel="1" x14ac:dyDescent="0.3">
      <c r="A129" s="31" t="s">
        <v>299</v>
      </c>
      <c r="B129" s="241">
        <v>1</v>
      </c>
      <c r="C129" s="241">
        <v>5</v>
      </c>
      <c r="D129" s="241">
        <v>6</v>
      </c>
    </row>
    <row r="130" spans="1:4" outlineLevel="1" x14ac:dyDescent="0.3">
      <c r="A130" s="31" t="s">
        <v>300</v>
      </c>
      <c r="B130" s="241">
        <v>4</v>
      </c>
      <c r="C130" s="241">
        <v>9</v>
      </c>
      <c r="D130" s="241">
        <v>13</v>
      </c>
    </row>
    <row r="131" spans="1:4" outlineLevel="1" x14ac:dyDescent="0.3">
      <c r="A131" s="31" t="s">
        <v>301</v>
      </c>
      <c r="B131" s="241">
        <v>12</v>
      </c>
      <c r="C131" s="241">
        <v>11</v>
      </c>
      <c r="D131" s="241">
        <v>23</v>
      </c>
    </row>
    <row r="132" spans="1:4" outlineLevel="1" x14ac:dyDescent="0.3">
      <c r="A132" s="31" t="s">
        <v>302</v>
      </c>
      <c r="B132" s="241">
        <v>7</v>
      </c>
      <c r="C132" s="241">
        <v>3</v>
      </c>
      <c r="D132" s="241">
        <v>10</v>
      </c>
    </row>
    <row r="133" spans="1:4" ht="15.5" x14ac:dyDescent="0.35">
      <c r="A133" s="38" t="s">
        <v>54</v>
      </c>
      <c r="B133" s="139">
        <v>11</v>
      </c>
      <c r="C133" s="139">
        <v>2</v>
      </c>
      <c r="D133" s="139">
        <v>13</v>
      </c>
    </row>
    <row r="134" spans="1:4" outlineLevel="1" x14ac:dyDescent="0.3">
      <c r="A134" s="32" t="s">
        <v>303</v>
      </c>
      <c r="B134" s="241">
        <v>7</v>
      </c>
      <c r="C134" s="241">
        <v>2</v>
      </c>
      <c r="D134" s="241">
        <v>9</v>
      </c>
    </row>
    <row r="135" spans="1:4" outlineLevel="1" x14ac:dyDescent="0.3">
      <c r="A135" s="32" t="s">
        <v>304</v>
      </c>
      <c r="B135" s="241">
        <v>4</v>
      </c>
      <c r="C135" s="241">
        <v>0</v>
      </c>
      <c r="D135" s="241">
        <v>4</v>
      </c>
    </row>
    <row r="136" spans="1:4" ht="15.5" outlineLevel="1" x14ac:dyDescent="0.35">
      <c r="A136" s="38" t="s">
        <v>149</v>
      </c>
      <c r="B136" s="139">
        <v>24</v>
      </c>
      <c r="C136" s="139">
        <v>46</v>
      </c>
      <c r="D136" s="139">
        <v>70</v>
      </c>
    </row>
    <row r="137" spans="1:4" x14ac:dyDescent="0.3">
      <c r="A137" s="6" t="s">
        <v>68</v>
      </c>
      <c r="B137" s="27"/>
    </row>
    <row r="138" spans="1:4" x14ac:dyDescent="0.3">
      <c r="A138" s="113" t="s">
        <v>43</v>
      </c>
      <c r="B138" s="113"/>
      <c r="C138" s="113"/>
      <c r="D138" s="113"/>
    </row>
    <row r="139" spans="1:4" x14ac:dyDescent="0.3">
      <c r="A139" s="113"/>
      <c r="B139" s="113"/>
      <c r="C139" s="113"/>
      <c r="D139" s="113"/>
    </row>
  </sheetData>
  <mergeCells count="1">
    <mergeCell ref="A1:D1"/>
  </mergeCells>
  <phoneticPr fontId="3" type="noConversion"/>
  <hyperlinks>
    <hyperlink ref="A6" location="ÍNDICE!A1" display="Regresar al índice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E1"/>
    </sheetView>
  </sheetViews>
  <sheetFormatPr baseColWidth="10" defaultRowHeight="13" x14ac:dyDescent="0.3"/>
  <cols>
    <col min="1" max="1" width="47.7265625" customWidth="1"/>
    <col min="6" max="6" width="13" customWidth="1"/>
    <col min="12" max="12" width="12.1796875" customWidth="1"/>
    <col min="15" max="15" width="11.453125" style="122" customWidth="1"/>
    <col min="16" max="16" width="11.453125" style="119" customWidth="1"/>
    <col min="18" max="18" width="13.26953125" customWidth="1"/>
  </cols>
  <sheetData>
    <row r="1" spans="1:19" x14ac:dyDescent="0.3">
      <c r="A1" s="271" t="s">
        <v>179</v>
      </c>
      <c r="B1" s="271"/>
      <c r="C1" s="271"/>
      <c r="D1" s="271"/>
      <c r="E1" s="271"/>
    </row>
    <row r="2" spans="1:19" x14ac:dyDescent="0.3">
      <c r="I2" s="123"/>
      <c r="M2" s="99"/>
    </row>
    <row r="4" spans="1:19" ht="14" x14ac:dyDescent="0.3">
      <c r="D4" s="62" t="s">
        <v>153</v>
      </c>
      <c r="E4" s="61"/>
      <c r="F4" s="61"/>
      <c r="G4" s="61"/>
      <c r="H4" s="239"/>
    </row>
    <row r="5" spans="1:19" x14ac:dyDescent="0.3">
      <c r="A5" s="59" t="s">
        <v>90</v>
      </c>
    </row>
    <row r="6" spans="1:19" ht="18" x14ac:dyDescent="0.4">
      <c r="A6" s="275" t="s">
        <v>97</v>
      </c>
      <c r="B6" s="272" t="s">
        <v>40</v>
      </c>
      <c r="C6" s="273"/>
      <c r="D6" s="273"/>
      <c r="E6" s="273"/>
      <c r="F6" s="273"/>
      <c r="G6" s="274"/>
      <c r="H6" s="272" t="s">
        <v>105</v>
      </c>
      <c r="I6" s="273"/>
      <c r="J6" s="273"/>
      <c r="K6" s="273"/>
      <c r="L6" s="273"/>
      <c r="M6" s="274"/>
      <c r="N6" s="272" t="s">
        <v>106</v>
      </c>
      <c r="O6" s="273"/>
      <c r="P6" s="273"/>
      <c r="Q6" s="273"/>
      <c r="R6" s="273"/>
      <c r="S6" s="274"/>
    </row>
    <row r="7" spans="1:19" ht="31.5" x14ac:dyDescent="0.3">
      <c r="A7" s="276"/>
      <c r="B7" s="55" t="s">
        <v>95</v>
      </c>
      <c r="C7" s="56" t="s">
        <v>98</v>
      </c>
      <c r="D7" s="56" t="s">
        <v>96</v>
      </c>
      <c r="E7" s="56" t="s">
        <v>99</v>
      </c>
      <c r="F7" s="57" t="s">
        <v>124</v>
      </c>
      <c r="G7" s="58" t="s">
        <v>103</v>
      </c>
      <c r="H7" s="55" t="s">
        <v>95</v>
      </c>
      <c r="I7" s="56" t="s">
        <v>98</v>
      </c>
      <c r="J7" s="56" t="s">
        <v>96</v>
      </c>
      <c r="K7" s="56" t="s">
        <v>99</v>
      </c>
      <c r="L7" s="57" t="s">
        <v>102</v>
      </c>
      <c r="M7" s="58" t="s">
        <v>104</v>
      </c>
      <c r="N7" s="55" t="s">
        <v>95</v>
      </c>
      <c r="O7" s="121" t="s">
        <v>98</v>
      </c>
      <c r="P7" s="120" t="s">
        <v>96</v>
      </c>
      <c r="Q7" s="56" t="s">
        <v>99</v>
      </c>
      <c r="R7" s="57" t="s">
        <v>101</v>
      </c>
      <c r="S7" s="58" t="s">
        <v>100</v>
      </c>
    </row>
    <row r="8" spans="1:19" x14ac:dyDescent="0.3">
      <c r="A8" s="54" t="s">
        <v>127</v>
      </c>
      <c r="B8" s="140">
        <v>3286</v>
      </c>
      <c r="C8" s="141">
        <v>3.2558508213938929E-2</v>
      </c>
      <c r="D8" s="142">
        <v>3094</v>
      </c>
      <c r="E8" s="141">
        <v>2.639188624363447E-2</v>
      </c>
      <c r="F8" s="140">
        <v>6380</v>
      </c>
      <c r="G8" s="141">
        <v>2.9244725177508146E-2</v>
      </c>
      <c r="H8" s="142">
        <v>3020</v>
      </c>
      <c r="I8" s="149">
        <v>3.2460901811146345E-2</v>
      </c>
      <c r="J8" s="143">
        <v>2810</v>
      </c>
      <c r="K8" s="149">
        <v>3.0203686784543451E-2</v>
      </c>
      <c r="L8" s="143">
        <v>5830</v>
      </c>
      <c r="M8" s="144">
        <v>2.9025191675794086E-2</v>
      </c>
      <c r="N8" s="145">
        <v>266</v>
      </c>
      <c r="O8" s="149">
        <v>3.370928906349005E-2</v>
      </c>
      <c r="P8" s="255">
        <v>284</v>
      </c>
      <c r="Q8" s="149">
        <v>3.0183866510787544E-2</v>
      </c>
      <c r="R8" s="255">
        <v>550</v>
      </c>
      <c r="S8" s="149">
        <v>3.1791907514450865E-2</v>
      </c>
    </row>
    <row r="9" spans="1:19" x14ac:dyDescent="0.3">
      <c r="A9" s="54" t="s">
        <v>126</v>
      </c>
      <c r="B9" s="148">
        <v>4328</v>
      </c>
      <c r="C9" s="149">
        <v>4.2882904306125277E-2</v>
      </c>
      <c r="D9" s="150">
        <v>4044</v>
      </c>
      <c r="E9" s="149">
        <v>3.4495406583470521E-2</v>
      </c>
      <c r="F9" s="148">
        <v>8372</v>
      </c>
      <c r="G9" s="149">
        <v>3.8375680123212887E-2</v>
      </c>
      <c r="H9" s="150">
        <v>3895</v>
      </c>
      <c r="I9" s="149">
        <v>4.1865964421991725E-2</v>
      </c>
      <c r="J9" s="147">
        <v>3679</v>
      </c>
      <c r="K9" s="149">
        <v>3.9544257537485895E-2</v>
      </c>
      <c r="L9" s="143">
        <v>7574</v>
      </c>
      <c r="M9" s="146">
        <v>3.7707856218261476E-2</v>
      </c>
      <c r="N9" s="145">
        <v>433</v>
      </c>
      <c r="O9" s="149">
        <v>5.48726397161323E-2</v>
      </c>
      <c r="P9" s="255">
        <v>365</v>
      </c>
      <c r="Q9" s="149">
        <v>3.8792645339568499E-2</v>
      </c>
      <c r="R9" s="255">
        <v>798</v>
      </c>
      <c r="S9" s="149">
        <v>4.6127167630057801E-2</v>
      </c>
    </row>
    <row r="10" spans="1:19" x14ac:dyDescent="0.3">
      <c r="A10" s="54" t="s">
        <v>128</v>
      </c>
      <c r="B10" s="148">
        <v>5058</v>
      </c>
      <c r="C10" s="149">
        <v>5.0115926520420906E-2</v>
      </c>
      <c r="D10" s="150">
        <v>4863</v>
      </c>
      <c r="E10" s="149">
        <v>4.148149411855024E-2</v>
      </c>
      <c r="F10" s="148">
        <v>9921</v>
      </c>
      <c r="G10" s="149">
        <v>4.5476006032297546E-2</v>
      </c>
      <c r="H10" s="150">
        <v>4688</v>
      </c>
      <c r="I10" s="149">
        <v>5.0389638308163592E-2</v>
      </c>
      <c r="J10" s="147">
        <v>4498</v>
      </c>
      <c r="K10" s="149">
        <v>4.8347396141237169E-2</v>
      </c>
      <c r="L10" s="147">
        <v>9186</v>
      </c>
      <c r="M10" s="146">
        <v>4.5733346609578812E-2</v>
      </c>
      <c r="N10" s="145">
        <v>370</v>
      </c>
      <c r="O10" s="149">
        <v>4.6888860727410976E-2</v>
      </c>
      <c r="P10" s="255">
        <v>365</v>
      </c>
      <c r="Q10" s="149">
        <v>3.8792645339568499E-2</v>
      </c>
      <c r="R10" s="255">
        <v>735</v>
      </c>
      <c r="S10" s="149">
        <v>4.2485549132947976E-2</v>
      </c>
    </row>
    <row r="11" spans="1:19" x14ac:dyDescent="0.3">
      <c r="A11" s="54" t="s">
        <v>129</v>
      </c>
      <c r="B11" s="148">
        <v>4946</v>
      </c>
      <c r="C11" s="149">
        <v>4.9006202564254996E-2</v>
      </c>
      <c r="D11" s="150">
        <v>4667</v>
      </c>
      <c r="E11" s="149">
        <v>3.9809609922120903E-2</v>
      </c>
      <c r="F11" s="148">
        <v>9613</v>
      </c>
      <c r="G11" s="149">
        <v>4.4064191713383355E-2</v>
      </c>
      <c r="H11" s="150">
        <v>4516</v>
      </c>
      <c r="I11" s="149">
        <v>4.8540871714945991E-2</v>
      </c>
      <c r="J11" s="258">
        <v>4313</v>
      </c>
      <c r="K11" s="149">
        <v>4.6358897189229857E-2</v>
      </c>
      <c r="L11" s="147">
        <v>8829</v>
      </c>
      <c r="M11" s="146">
        <v>4.395598924624116E-2</v>
      </c>
      <c r="N11" s="145">
        <v>430</v>
      </c>
      <c r="O11" s="149">
        <v>5.4492459764288431E-2</v>
      </c>
      <c r="P11" s="255">
        <v>354</v>
      </c>
      <c r="Q11" s="149">
        <v>3.7623551918376026E-2</v>
      </c>
      <c r="R11" s="255">
        <v>784</v>
      </c>
      <c r="S11" s="149">
        <v>4.5317919075144507E-2</v>
      </c>
    </row>
    <row r="12" spans="1:19" x14ac:dyDescent="0.3">
      <c r="A12" s="54" t="s">
        <v>130</v>
      </c>
      <c r="B12" s="148">
        <v>4796</v>
      </c>
      <c r="C12" s="149">
        <v>4.7519965122961375E-2</v>
      </c>
      <c r="D12" s="150">
        <v>4655</v>
      </c>
      <c r="E12" s="149">
        <v>3.9707249665196662E-2</v>
      </c>
      <c r="F12" s="148">
        <v>9451</v>
      </c>
      <c r="G12" s="149">
        <v>4.3321614052136283E-2</v>
      </c>
      <c r="H12" s="150">
        <v>4115</v>
      </c>
      <c r="I12" s="149">
        <v>4.423066587843285E-2</v>
      </c>
      <c r="J12" s="147">
        <v>3897</v>
      </c>
      <c r="K12" s="149">
        <v>4.1887461707959373E-2</v>
      </c>
      <c r="L12" s="147">
        <v>8012</v>
      </c>
      <c r="M12" s="146">
        <v>3.988847953798666E-2</v>
      </c>
      <c r="N12" s="145">
        <v>681</v>
      </c>
      <c r="O12" s="149">
        <v>8.6300849068559116E-2</v>
      </c>
      <c r="P12" s="255">
        <v>758</v>
      </c>
      <c r="Q12" s="149">
        <v>8.0561164842172392E-2</v>
      </c>
      <c r="R12" s="259">
        <v>1439</v>
      </c>
      <c r="S12" s="149">
        <v>8.3179190751445087E-2</v>
      </c>
    </row>
    <row r="13" spans="1:19" x14ac:dyDescent="0.3">
      <c r="A13" s="54" t="s">
        <v>131</v>
      </c>
      <c r="B13" s="148">
        <v>4793</v>
      </c>
      <c r="C13" s="149">
        <v>4.7490240374135503E-2</v>
      </c>
      <c r="D13" s="150">
        <v>4829</v>
      </c>
      <c r="E13" s="149">
        <v>4.1191473390598213E-2</v>
      </c>
      <c r="F13" s="148">
        <v>9622</v>
      </c>
      <c r="G13" s="149">
        <v>4.4105446027897087E-2</v>
      </c>
      <c r="H13" s="150">
        <v>3888</v>
      </c>
      <c r="I13" s="149">
        <v>4.1790723921104958E-2</v>
      </c>
      <c r="J13" s="258">
        <v>3808</v>
      </c>
      <c r="K13" s="149">
        <v>4.09308324823991E-2</v>
      </c>
      <c r="L13" s="147">
        <v>7696</v>
      </c>
      <c r="M13" s="146">
        <v>3.8315244448869856E-2</v>
      </c>
      <c r="N13" s="145">
        <v>905</v>
      </c>
      <c r="O13" s="149">
        <v>0.11468761880623494</v>
      </c>
      <c r="P13" s="255">
        <v>1021</v>
      </c>
      <c r="Q13" s="149">
        <v>0.10851312573068339</v>
      </c>
      <c r="R13" s="255">
        <v>1926</v>
      </c>
      <c r="S13" s="149">
        <v>0.11132947976878613</v>
      </c>
    </row>
    <row r="14" spans="1:19" x14ac:dyDescent="0.3">
      <c r="A14" s="54" t="s">
        <v>132</v>
      </c>
      <c r="B14" s="148">
        <v>4976</v>
      </c>
      <c r="C14" s="149">
        <v>4.9303450052513721E-2</v>
      </c>
      <c r="D14" s="150">
        <v>5408</v>
      </c>
      <c r="E14" s="149">
        <v>4.6130355787193024E-2</v>
      </c>
      <c r="F14" s="148">
        <v>10384</v>
      </c>
      <c r="G14" s="149">
        <v>4.7598311323392574E-2</v>
      </c>
      <c r="H14" s="150">
        <v>4040</v>
      </c>
      <c r="I14" s="149">
        <v>4.3424517654646104E-2</v>
      </c>
      <c r="J14" s="147">
        <v>4260</v>
      </c>
      <c r="K14" s="149">
        <v>4.5789219111087222E-2</v>
      </c>
      <c r="L14" s="147">
        <v>8300</v>
      </c>
      <c r="M14" s="146">
        <v>4.1322314049586778E-2</v>
      </c>
      <c r="N14" s="145">
        <v>936</v>
      </c>
      <c r="O14" s="149">
        <v>0.1186161449752883</v>
      </c>
      <c r="P14" s="255">
        <v>1148</v>
      </c>
      <c r="Q14" s="149">
        <v>0.12201084068445106</v>
      </c>
      <c r="R14" s="255">
        <v>2084</v>
      </c>
      <c r="S14" s="149">
        <v>0.12046242774566474</v>
      </c>
    </row>
    <row r="15" spans="1:19" x14ac:dyDescent="0.3">
      <c r="A15" s="54" t="s">
        <v>133</v>
      </c>
      <c r="B15" s="148">
        <v>6161</v>
      </c>
      <c r="C15" s="149">
        <v>6.1044725838733327E-2</v>
      </c>
      <c r="D15" s="150">
        <v>6671</v>
      </c>
      <c r="E15" s="149">
        <v>5.6903772828469798E-2</v>
      </c>
      <c r="F15" s="148">
        <v>12832</v>
      </c>
      <c r="G15" s="149">
        <v>5.8819484871126107E-2</v>
      </c>
      <c r="H15" s="150">
        <v>5233</v>
      </c>
      <c r="I15" s="149">
        <v>5.6247648734347289E-2</v>
      </c>
      <c r="J15" s="147">
        <v>5509</v>
      </c>
      <c r="K15" s="149">
        <v>5.921427419788252E-2</v>
      </c>
      <c r="L15" s="147">
        <v>10742</v>
      </c>
      <c r="M15" s="146">
        <v>5.3480035845862792E-2</v>
      </c>
      <c r="N15" s="145">
        <v>928</v>
      </c>
      <c r="O15" s="149">
        <v>0.11760233177037131</v>
      </c>
      <c r="P15" s="255">
        <v>1162</v>
      </c>
      <c r="Q15" s="149">
        <v>0.12349877776596875</v>
      </c>
      <c r="R15" s="255">
        <v>2090</v>
      </c>
      <c r="S15" s="149">
        <v>0.12080924855491329</v>
      </c>
    </row>
    <row r="16" spans="1:19" x14ac:dyDescent="0.3">
      <c r="A16" s="54" t="s">
        <v>134</v>
      </c>
      <c r="B16" s="148">
        <v>7873</v>
      </c>
      <c r="C16" s="149">
        <v>7.800764916869786E-2</v>
      </c>
      <c r="D16" s="150">
        <v>8735</v>
      </c>
      <c r="E16" s="149">
        <v>7.4509737019439914E-2</v>
      </c>
      <c r="F16" s="148">
        <v>16608</v>
      </c>
      <c r="G16" s="149">
        <v>7.6127961715996131E-2</v>
      </c>
      <c r="H16" s="150">
        <v>7028</v>
      </c>
      <c r="I16" s="149">
        <v>7.5541462890310093E-2</v>
      </c>
      <c r="J16" s="147">
        <v>7666</v>
      </c>
      <c r="K16" s="149">
        <v>8.2399097113989364E-2</v>
      </c>
      <c r="L16" s="147">
        <v>14694</v>
      </c>
      <c r="M16" s="146">
        <v>7.3155431643931096E-2</v>
      </c>
      <c r="N16" s="145">
        <v>845</v>
      </c>
      <c r="O16" s="149">
        <v>0.1070840197693575</v>
      </c>
      <c r="P16" s="255">
        <v>1069</v>
      </c>
      <c r="Q16" s="149">
        <v>0.11361462429588692</v>
      </c>
      <c r="R16" s="255">
        <v>1914</v>
      </c>
      <c r="S16" s="149">
        <v>0.11063583815028902</v>
      </c>
    </row>
    <row r="17" spans="1:19" x14ac:dyDescent="0.3">
      <c r="A17" s="54" t="s">
        <v>135</v>
      </c>
      <c r="B17" s="148">
        <v>9234</v>
      </c>
      <c r="C17" s="149">
        <v>9.1492776886035312E-2</v>
      </c>
      <c r="D17" s="150">
        <v>9903</v>
      </c>
      <c r="E17" s="149">
        <v>8.4472802026733088E-2</v>
      </c>
      <c r="F17" s="148">
        <v>19137</v>
      </c>
      <c r="G17" s="149">
        <v>8.7720424094353197E-2</v>
      </c>
      <c r="H17" s="150">
        <v>8532</v>
      </c>
      <c r="I17" s="149">
        <v>9.170742193798033E-2</v>
      </c>
      <c r="J17" s="147">
        <v>9063</v>
      </c>
      <c r="K17" s="149">
        <v>9.7414951362390492E-2</v>
      </c>
      <c r="L17" s="147">
        <v>17595</v>
      </c>
      <c r="M17" s="146">
        <v>8.75983271930698E-2</v>
      </c>
      <c r="N17" s="145">
        <v>702</v>
      </c>
      <c r="O17" s="149">
        <v>8.8962108731466233E-2</v>
      </c>
      <c r="P17" s="255">
        <v>840</v>
      </c>
      <c r="Q17" s="149">
        <v>8.9276224891061753E-2</v>
      </c>
      <c r="R17" s="255">
        <v>1542</v>
      </c>
      <c r="S17" s="149">
        <v>8.913294797687861E-2</v>
      </c>
    </row>
    <row r="18" spans="1:19" x14ac:dyDescent="0.3">
      <c r="A18" s="54" t="s">
        <v>136</v>
      </c>
      <c r="B18" s="148">
        <v>8344</v>
      </c>
      <c r="C18" s="149">
        <v>8.2674434734359828E-2</v>
      </c>
      <c r="D18" s="150">
        <v>9176</v>
      </c>
      <c r="E18" s="149">
        <v>7.827147646140592E-2</v>
      </c>
      <c r="F18" s="148">
        <v>17520</v>
      </c>
      <c r="G18" s="149">
        <v>8.0308398920053717E-2</v>
      </c>
      <c r="H18" s="150">
        <v>7836</v>
      </c>
      <c r="I18" s="149">
        <v>8.4226366421239318E-2</v>
      </c>
      <c r="J18" s="147">
        <v>8535</v>
      </c>
      <c r="K18" s="149">
        <v>9.1739667866931801E-2</v>
      </c>
      <c r="L18" s="147">
        <v>16371</v>
      </c>
      <c r="M18" s="146">
        <v>8.1504530518769297E-2</v>
      </c>
      <c r="N18" s="145">
        <v>508</v>
      </c>
      <c r="O18" s="149">
        <v>6.4377138512229121E-2</v>
      </c>
      <c r="P18" s="255">
        <v>641</v>
      </c>
      <c r="Q18" s="149">
        <v>6.8126262089488784E-2</v>
      </c>
      <c r="R18" s="255">
        <v>1149</v>
      </c>
      <c r="S18" s="149">
        <v>6.641618497109826E-2</v>
      </c>
    </row>
    <row r="19" spans="1:19" x14ac:dyDescent="0.3">
      <c r="A19" s="54" t="s">
        <v>137</v>
      </c>
      <c r="B19" s="148">
        <v>7728</v>
      </c>
      <c r="C19" s="149">
        <v>7.6570952975447359E-2</v>
      </c>
      <c r="D19" s="150">
        <v>9185</v>
      </c>
      <c r="E19" s="149">
        <v>7.8348246654099105E-2</v>
      </c>
      <c r="F19" s="148">
        <v>16913</v>
      </c>
      <c r="G19" s="149">
        <v>7.7526024596739074E-2</v>
      </c>
      <c r="H19" s="150">
        <v>7399</v>
      </c>
      <c r="I19" s="149">
        <v>7.952920943730854E-2</v>
      </c>
      <c r="J19" s="147">
        <v>8724</v>
      </c>
      <c r="K19" s="149">
        <v>9.3771161390874408E-2</v>
      </c>
      <c r="L19" s="147">
        <v>16123</v>
      </c>
      <c r="M19" s="146">
        <v>8.0269839689335862E-2</v>
      </c>
      <c r="N19" s="145">
        <v>329</v>
      </c>
      <c r="O19" s="149">
        <v>4.1693068052211381E-2</v>
      </c>
      <c r="P19" s="255">
        <v>461</v>
      </c>
      <c r="Q19" s="149">
        <v>4.8995642469975557E-2</v>
      </c>
      <c r="R19" s="255">
        <v>790</v>
      </c>
      <c r="S19" s="149">
        <v>4.5664739884393062E-2</v>
      </c>
    </row>
    <row r="20" spans="1:19" x14ac:dyDescent="0.3">
      <c r="A20" s="54" t="s">
        <v>138</v>
      </c>
      <c r="B20" s="148">
        <v>7483</v>
      </c>
      <c r="C20" s="149">
        <v>7.4143431821334441E-2</v>
      </c>
      <c r="D20" s="150">
        <v>9249</v>
      </c>
      <c r="E20" s="149">
        <v>7.8894168024361735E-2</v>
      </c>
      <c r="F20" s="148">
        <v>16732</v>
      </c>
      <c r="G20" s="149">
        <v>7.6696354493740806E-2</v>
      </c>
      <c r="H20" s="150">
        <v>7255</v>
      </c>
      <c r="I20" s="149">
        <v>7.7981404847637992E-2</v>
      </c>
      <c r="J20" s="147">
        <v>8870</v>
      </c>
      <c r="K20" s="149">
        <v>9.5340463266512604E-2</v>
      </c>
      <c r="L20" s="147">
        <v>16125</v>
      </c>
      <c r="M20" s="146">
        <v>8.0279796873444192E-2</v>
      </c>
      <c r="N20" s="145">
        <v>228</v>
      </c>
      <c r="O20" s="149">
        <v>2.8893676340134331E-2</v>
      </c>
      <c r="P20" s="255">
        <v>379</v>
      </c>
      <c r="Q20" s="149">
        <v>4.0280582421086196E-2</v>
      </c>
      <c r="R20" s="255">
        <v>607</v>
      </c>
      <c r="S20" s="149">
        <v>3.5086705202312142E-2</v>
      </c>
    </row>
    <row r="21" spans="1:19" x14ac:dyDescent="0.3">
      <c r="A21" s="54" t="s">
        <v>139</v>
      </c>
      <c r="B21" s="148">
        <v>6834</v>
      </c>
      <c r="C21" s="149">
        <v>6.7712977825337375E-2</v>
      </c>
      <c r="D21" s="150">
        <v>8674</v>
      </c>
      <c r="E21" s="149">
        <v>7.398940571340834E-2</v>
      </c>
      <c r="F21" s="148">
        <v>15508</v>
      </c>
      <c r="G21" s="149">
        <v>7.1085767719874043E-2</v>
      </c>
      <c r="H21" s="150">
        <v>6672</v>
      </c>
      <c r="I21" s="149">
        <v>7.1714945988069004E-2</v>
      </c>
      <c r="J21" s="147">
        <v>8419</v>
      </c>
      <c r="K21" s="149">
        <v>9.0492825280808292E-2</v>
      </c>
      <c r="L21" s="147">
        <v>15091</v>
      </c>
      <c r="M21" s="146">
        <v>7.5131932689435424E-2</v>
      </c>
      <c r="N21" s="145">
        <v>162</v>
      </c>
      <c r="O21" s="149">
        <v>2.0529717399569131E-2</v>
      </c>
      <c r="P21" s="255">
        <v>255</v>
      </c>
      <c r="Q21" s="149">
        <v>2.7101711127643747E-2</v>
      </c>
      <c r="R21" s="255">
        <v>417</v>
      </c>
      <c r="S21" s="149">
        <v>2.4104046242774565E-2</v>
      </c>
    </row>
    <row r="22" spans="1:19" x14ac:dyDescent="0.3">
      <c r="A22" s="54" t="s">
        <v>140</v>
      </c>
      <c r="B22" s="148">
        <v>5567</v>
      </c>
      <c r="C22" s="149">
        <v>5.5159225571210592E-2</v>
      </c>
      <c r="D22" s="150">
        <v>7397</v>
      </c>
      <c r="E22" s="149">
        <v>6.3096568372386613E-2</v>
      </c>
      <c r="F22" s="148">
        <v>12964</v>
      </c>
      <c r="G22" s="149">
        <v>5.9424548150660755E-2</v>
      </c>
      <c r="H22" s="150">
        <v>5481</v>
      </c>
      <c r="I22" s="149">
        <v>5.8913312194335467E-2</v>
      </c>
      <c r="J22" s="147">
        <v>7246</v>
      </c>
      <c r="K22" s="149">
        <v>7.7884667060783577E-2</v>
      </c>
      <c r="L22" s="147">
        <v>12727</v>
      </c>
      <c r="M22" s="146">
        <v>6.3362541073384446E-2</v>
      </c>
      <c r="N22" s="145">
        <v>86</v>
      </c>
      <c r="O22" s="149">
        <v>1.0898491952857687E-2</v>
      </c>
      <c r="P22" s="255">
        <v>151</v>
      </c>
      <c r="Q22" s="149">
        <v>1.6048464236369433E-2</v>
      </c>
      <c r="R22" s="255">
        <v>237</v>
      </c>
      <c r="S22" s="149">
        <v>1.3699421965317919E-2</v>
      </c>
    </row>
    <row r="23" spans="1:19" x14ac:dyDescent="0.3">
      <c r="A23" s="54" t="s">
        <v>141</v>
      </c>
      <c r="B23" s="148">
        <v>4263</v>
      </c>
      <c r="C23" s="149">
        <v>4.2238868081564712E-2</v>
      </c>
      <c r="D23" s="150">
        <v>6195</v>
      </c>
      <c r="E23" s="149">
        <v>5.284348263714142E-2</v>
      </c>
      <c r="F23" s="148">
        <v>10458</v>
      </c>
      <c r="G23" s="149">
        <v>4.7937513464949878E-2</v>
      </c>
      <c r="H23" s="150">
        <v>4215</v>
      </c>
      <c r="I23" s="149">
        <v>4.5305530176815177E-2</v>
      </c>
      <c r="J23" s="147">
        <v>6110</v>
      </c>
      <c r="K23" s="149">
        <v>6.5674208631160316E-2</v>
      </c>
      <c r="L23" s="147">
        <v>10325</v>
      </c>
      <c r="M23" s="146">
        <v>5.1403962959275115E-2</v>
      </c>
      <c r="N23" s="145">
        <v>48</v>
      </c>
      <c r="O23" s="149">
        <v>6.0828792295019645E-3</v>
      </c>
      <c r="P23" s="255">
        <v>85</v>
      </c>
      <c r="Q23" s="149">
        <v>9.0339037092145823E-3</v>
      </c>
      <c r="R23" s="255">
        <v>133</v>
      </c>
      <c r="S23" s="149">
        <v>7.6878612716763002E-3</v>
      </c>
    </row>
    <row r="24" spans="1:19" x14ac:dyDescent="0.3">
      <c r="A24" s="54" t="s">
        <v>142</v>
      </c>
      <c r="B24" s="148">
        <v>2450</v>
      </c>
      <c r="C24" s="149">
        <v>2.4275211541129143E-2</v>
      </c>
      <c r="D24" s="150">
        <v>3771</v>
      </c>
      <c r="E24" s="149">
        <v>3.2166710738443953E-2</v>
      </c>
      <c r="F24" s="148">
        <v>6221</v>
      </c>
      <c r="G24" s="149">
        <v>2.8515898954432319E-2</v>
      </c>
      <c r="H24" s="150">
        <v>2429</v>
      </c>
      <c r="I24" s="149">
        <v>2.6108453807706777E-2</v>
      </c>
      <c r="J24" s="147">
        <v>3728</v>
      </c>
      <c r="K24" s="149">
        <v>4.0070941043693235E-2</v>
      </c>
      <c r="L24" s="147">
        <v>6157</v>
      </c>
      <c r="M24" s="146">
        <v>3.0653191277506722E-2</v>
      </c>
      <c r="N24" s="145">
        <v>21</v>
      </c>
      <c r="O24" s="149">
        <v>2.6612596629071094E-3</v>
      </c>
      <c r="P24" s="255">
        <v>43</v>
      </c>
      <c r="Q24" s="149">
        <v>4.5700924646614946E-3</v>
      </c>
      <c r="R24" s="255">
        <v>64</v>
      </c>
      <c r="S24" s="149">
        <v>3.699421965317919E-3</v>
      </c>
    </row>
    <row r="25" spans="1:19" x14ac:dyDescent="0.3">
      <c r="A25" s="54" t="s">
        <v>143</v>
      </c>
      <c r="B25" s="148">
        <v>1750</v>
      </c>
      <c r="C25" s="149">
        <v>1.7339436815092247E-2</v>
      </c>
      <c r="D25" s="150">
        <v>3713</v>
      </c>
      <c r="E25" s="149">
        <v>3.1671969496643436E-2</v>
      </c>
      <c r="F25" s="148">
        <v>5463</v>
      </c>
      <c r="G25" s="149">
        <v>2.5041368909831819E-2</v>
      </c>
      <c r="H25" s="150">
        <v>1739</v>
      </c>
      <c r="I25" s="149">
        <v>1.8691890148868705E-2</v>
      </c>
      <c r="J25" s="147">
        <v>3696</v>
      </c>
      <c r="K25" s="149">
        <v>3.9726984468210887E-2</v>
      </c>
      <c r="L25" s="147">
        <v>5435</v>
      </c>
      <c r="M25" s="146">
        <v>2.7058647814398089E-2</v>
      </c>
      <c r="N25" s="145">
        <v>11</v>
      </c>
      <c r="O25" s="149">
        <v>1.3939931567608667E-3</v>
      </c>
      <c r="P25" s="255">
        <v>17</v>
      </c>
      <c r="Q25" s="149">
        <v>1.8067807418429163E-3</v>
      </c>
      <c r="R25" s="255">
        <v>28</v>
      </c>
      <c r="S25" s="149">
        <v>1.6184971098265897E-3</v>
      </c>
    </row>
    <row r="26" spans="1:19" x14ac:dyDescent="0.3">
      <c r="A26" s="54" t="s">
        <v>144</v>
      </c>
      <c r="B26" s="148">
        <v>838</v>
      </c>
      <c r="C26" s="149">
        <v>8.3031131720270289E-3</v>
      </c>
      <c r="D26" s="150">
        <v>2200</v>
      </c>
      <c r="E26" s="149">
        <v>1.8766047102778228E-2</v>
      </c>
      <c r="F26" s="148">
        <v>3038</v>
      </c>
      <c r="G26" s="149">
        <v>1.3925623054744476E-2</v>
      </c>
      <c r="H26" s="150">
        <v>836</v>
      </c>
      <c r="I26" s="149">
        <v>8.9858655344762731E-3</v>
      </c>
      <c r="J26" s="147">
        <v>2194</v>
      </c>
      <c r="K26" s="149">
        <v>2.3582522706508305E-2</v>
      </c>
      <c r="L26" s="147">
        <v>3030</v>
      </c>
      <c r="M26" s="146">
        <v>1.5085133924126257E-2</v>
      </c>
      <c r="N26" s="145">
        <v>2</v>
      </c>
      <c r="O26" s="149">
        <v>2.5345330122924852E-4</v>
      </c>
      <c r="P26" s="255">
        <v>6</v>
      </c>
      <c r="Q26" s="149">
        <v>6.3768732065044105E-4</v>
      </c>
      <c r="R26" s="255">
        <v>8</v>
      </c>
      <c r="S26" s="149">
        <v>4.6242774566473987E-4</v>
      </c>
    </row>
    <row r="27" spans="1:19" x14ac:dyDescent="0.3">
      <c r="A27" s="54" t="s">
        <v>145</v>
      </c>
      <c r="B27" s="148">
        <v>196</v>
      </c>
      <c r="C27" s="149">
        <v>1.9420169232903315E-3</v>
      </c>
      <c r="D27" s="150">
        <v>683</v>
      </c>
      <c r="E27" s="149">
        <v>5.8260046232716045E-3</v>
      </c>
      <c r="F27" s="148">
        <v>879</v>
      </c>
      <c r="G27" s="149">
        <v>4.0291713841739286E-3</v>
      </c>
      <c r="H27" s="150">
        <v>196</v>
      </c>
      <c r="I27" s="149">
        <v>2.1067340248293654E-3</v>
      </c>
      <c r="J27" s="147">
        <v>680</v>
      </c>
      <c r="K27" s="149">
        <v>7.3090772289998388E-3</v>
      </c>
      <c r="L27" s="147">
        <v>876</v>
      </c>
      <c r="M27" s="146">
        <v>4.3612466394503634E-3</v>
      </c>
      <c r="N27" s="145">
        <v>0</v>
      </c>
      <c r="O27" s="149">
        <v>0</v>
      </c>
      <c r="P27" s="255">
        <v>3</v>
      </c>
      <c r="Q27" s="149">
        <v>3.1884366032522052E-4</v>
      </c>
      <c r="R27" s="255">
        <v>3</v>
      </c>
      <c r="S27" s="149">
        <v>1.7341040462427745E-4</v>
      </c>
    </row>
    <row r="28" spans="1:19" x14ac:dyDescent="0.3">
      <c r="A28" s="54" t="s">
        <v>146</v>
      </c>
      <c r="B28" s="148">
        <v>18</v>
      </c>
      <c r="C28" s="149">
        <v>1.7834849295523454E-4</v>
      </c>
      <c r="D28" s="150">
        <v>106</v>
      </c>
      <c r="E28" s="149">
        <v>9.0418226949749649E-4</v>
      </c>
      <c r="F28" s="148">
        <v>124</v>
      </c>
      <c r="G28" s="149">
        <v>5.6839277774467251E-4</v>
      </c>
      <c r="H28" s="150">
        <v>18</v>
      </c>
      <c r="I28" s="149">
        <v>1.9347557370881925E-4</v>
      </c>
      <c r="J28" s="147">
        <v>104</v>
      </c>
      <c r="K28" s="149">
        <v>1.1178588703176224E-3</v>
      </c>
      <c r="L28" s="147">
        <v>122</v>
      </c>
      <c r="M28" s="146">
        <v>6.07388230608384E-4</v>
      </c>
      <c r="N28" s="145">
        <v>0</v>
      </c>
      <c r="O28" s="149">
        <v>0</v>
      </c>
      <c r="P28" s="255">
        <v>2</v>
      </c>
      <c r="Q28" s="149">
        <v>2.125624402168137E-4</v>
      </c>
      <c r="R28" s="255">
        <v>2</v>
      </c>
      <c r="S28" s="149">
        <v>1.1560693641618497E-4</v>
      </c>
    </row>
    <row r="29" spans="1:19" x14ac:dyDescent="0.3">
      <c r="A29" s="114" t="s">
        <v>147</v>
      </c>
      <c r="B29" s="148">
        <v>3</v>
      </c>
      <c r="C29" s="149">
        <v>2.9724748825872423E-5</v>
      </c>
      <c r="D29" s="150">
        <v>12</v>
      </c>
      <c r="E29" s="149">
        <v>1.0236025692424488E-4</v>
      </c>
      <c r="F29" s="148">
        <v>15</v>
      </c>
      <c r="G29" s="149">
        <v>6.8757190856210372E-5</v>
      </c>
      <c r="H29" s="150">
        <v>3</v>
      </c>
      <c r="I29" s="149">
        <v>3.2245928951469879E-5</v>
      </c>
      <c r="J29" s="147">
        <v>12</v>
      </c>
      <c r="K29" s="149">
        <v>1.2898371580587952E-4</v>
      </c>
      <c r="L29" s="147">
        <v>15</v>
      </c>
      <c r="M29" s="146">
        <v>7.4678880812506217E-5</v>
      </c>
      <c r="N29" s="145">
        <v>0</v>
      </c>
      <c r="O29" s="149">
        <v>0</v>
      </c>
      <c r="P29" s="145">
        <v>0</v>
      </c>
      <c r="Q29" s="149">
        <v>0</v>
      </c>
      <c r="R29" s="147">
        <v>0</v>
      </c>
      <c r="S29" s="149">
        <v>0</v>
      </c>
    </row>
    <row r="30" spans="1:19" x14ac:dyDescent="0.3">
      <c r="A30" s="54" t="s">
        <v>148</v>
      </c>
      <c r="B30" s="151">
        <v>1</v>
      </c>
      <c r="C30" s="152">
        <v>9.9082496086241403E-6</v>
      </c>
      <c r="D30" s="257">
        <v>3</v>
      </c>
      <c r="E30" s="152">
        <v>2.5590064231061219E-5</v>
      </c>
      <c r="F30" s="151">
        <v>4</v>
      </c>
      <c r="G30" s="152">
        <v>1.8335250894989436E-5</v>
      </c>
      <c r="H30" s="151">
        <v>1</v>
      </c>
      <c r="I30" s="152">
        <v>1.0748642983823292E-5</v>
      </c>
      <c r="J30" s="153">
        <v>3</v>
      </c>
      <c r="K30" s="152">
        <v>3.2245928951469879E-5</v>
      </c>
      <c r="L30" s="153">
        <v>4</v>
      </c>
      <c r="M30" s="260">
        <v>1.9914368216668327E-5</v>
      </c>
      <c r="N30" s="261">
        <v>0</v>
      </c>
      <c r="O30" s="152">
        <v>0</v>
      </c>
      <c r="P30" s="262">
        <v>0</v>
      </c>
      <c r="Q30" s="152">
        <v>0</v>
      </c>
      <c r="R30" s="153">
        <v>0</v>
      </c>
      <c r="S30" s="152">
        <v>0</v>
      </c>
    </row>
    <row r="31" spans="1:19" x14ac:dyDescent="0.3">
      <c r="B31" s="118"/>
      <c r="C31" s="118"/>
      <c r="D31" s="118"/>
      <c r="E31" s="118"/>
      <c r="F31" s="118"/>
      <c r="G31" s="11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19" x14ac:dyDescent="0.3">
      <c r="A32" s="6" t="s">
        <v>68</v>
      </c>
    </row>
    <row r="33" spans="1:12" x14ac:dyDescent="0.3">
      <c r="A33" s="266" t="s">
        <v>43</v>
      </c>
      <c r="B33" s="266"/>
      <c r="C33" s="266"/>
      <c r="D33" s="266"/>
      <c r="E33" s="266"/>
      <c r="F33" s="263"/>
      <c r="G33" s="266"/>
      <c r="H33" s="27"/>
      <c r="J33" s="27"/>
      <c r="L33" s="27"/>
    </row>
    <row r="34" spans="1:12" x14ac:dyDescent="0.3">
      <c r="A34" s="266"/>
      <c r="B34" s="266"/>
      <c r="C34" s="266"/>
      <c r="D34" s="266"/>
      <c r="E34" s="266"/>
      <c r="F34" s="266"/>
      <c r="G34" s="266"/>
      <c r="H34" s="27"/>
      <c r="J34" s="27"/>
      <c r="L34" s="27"/>
    </row>
    <row r="54" spans="1:1" x14ac:dyDescent="0.3">
      <c r="A54" s="2"/>
    </row>
  </sheetData>
  <mergeCells count="5">
    <mergeCell ref="A1:E1"/>
    <mergeCell ref="N6:S6"/>
    <mergeCell ref="B6:G6"/>
    <mergeCell ref="H6:M6"/>
    <mergeCell ref="A6:A7"/>
  </mergeCells>
  <hyperlinks>
    <hyperlink ref="A5" location="ÍNDICE!A1" display="Regresar al Índice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F73"/>
  <sheetViews>
    <sheetView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1" sqref="B1:F1"/>
    </sheetView>
  </sheetViews>
  <sheetFormatPr baseColWidth="10" defaultRowHeight="13" x14ac:dyDescent="0.3"/>
  <cols>
    <col min="1" max="1" width="3" bestFit="1" customWidth="1"/>
    <col min="2" max="2" width="41.1796875" customWidth="1"/>
    <col min="3" max="3" width="19.54296875" style="83" customWidth="1"/>
    <col min="4" max="4" width="15.453125" style="83" customWidth="1"/>
    <col min="5" max="5" width="17.54296875" style="83" customWidth="1"/>
  </cols>
  <sheetData>
    <row r="1" spans="1:6" x14ac:dyDescent="0.3">
      <c r="B1" s="271" t="s">
        <v>179</v>
      </c>
      <c r="C1" s="271"/>
      <c r="D1" s="271"/>
      <c r="E1" s="271"/>
      <c r="F1" s="271"/>
    </row>
    <row r="2" spans="1:6" x14ac:dyDescent="0.3">
      <c r="B2" s="36"/>
      <c r="C2" s="80"/>
      <c r="D2" s="80"/>
      <c r="E2" s="80"/>
      <c r="F2" s="36"/>
    </row>
    <row r="3" spans="1:6" x14ac:dyDescent="0.3">
      <c r="B3" s="36"/>
      <c r="C3" s="80"/>
      <c r="D3" s="80"/>
      <c r="E3" s="80"/>
      <c r="F3" s="36"/>
    </row>
    <row r="4" spans="1:6" ht="12" customHeight="1" x14ac:dyDescent="0.3">
      <c r="B4" s="14"/>
      <c r="C4" s="81"/>
      <c r="D4" s="81"/>
      <c r="E4" s="81"/>
      <c r="F4" s="14"/>
    </row>
    <row r="5" spans="1:6" ht="15.5" x14ac:dyDescent="0.35">
      <c r="C5" s="82" t="s">
        <v>67</v>
      </c>
    </row>
    <row r="6" spans="1:6" x14ac:dyDescent="0.3">
      <c r="B6" s="43" t="s">
        <v>90</v>
      </c>
    </row>
    <row r="7" spans="1:6" x14ac:dyDescent="0.3">
      <c r="B7" s="5" t="s">
        <v>0</v>
      </c>
      <c r="C7" s="84" t="s">
        <v>40</v>
      </c>
      <c r="D7" s="84" t="s">
        <v>41</v>
      </c>
      <c r="E7" s="84" t="s">
        <v>42</v>
      </c>
    </row>
    <row r="8" spans="1:6" x14ac:dyDescent="0.3">
      <c r="B8" s="5" t="s">
        <v>37</v>
      </c>
      <c r="C8" s="154">
        <v>218159</v>
      </c>
      <c r="D8" s="154">
        <v>17300</v>
      </c>
      <c r="E8" s="238">
        <f>D8/C8</f>
        <v>7.9299960120829308E-2</v>
      </c>
    </row>
    <row r="9" spans="1:6" x14ac:dyDescent="0.3">
      <c r="A9">
        <v>1</v>
      </c>
      <c r="B9" s="3" t="s">
        <v>1</v>
      </c>
      <c r="C9" s="155">
        <v>3170</v>
      </c>
      <c r="D9" s="155">
        <v>316</v>
      </c>
      <c r="E9" s="156">
        <f t="shared" ref="E9:E70" si="0">D9/C9</f>
        <v>9.9684542586750788E-2</v>
      </c>
    </row>
    <row r="10" spans="1:6" x14ac:dyDescent="0.3">
      <c r="A10">
        <v>2</v>
      </c>
      <c r="B10" s="3" t="s">
        <v>38</v>
      </c>
      <c r="C10" s="155">
        <v>219</v>
      </c>
      <c r="D10" s="155">
        <v>6</v>
      </c>
      <c r="E10" s="156">
        <f t="shared" si="0"/>
        <v>2.7397260273972601E-2</v>
      </c>
    </row>
    <row r="11" spans="1:6" x14ac:dyDescent="0.3">
      <c r="A11">
        <v>3</v>
      </c>
      <c r="B11" s="3" t="s">
        <v>2</v>
      </c>
      <c r="C11" s="155">
        <v>89</v>
      </c>
      <c r="D11" s="155">
        <v>4</v>
      </c>
      <c r="E11" s="156">
        <f t="shared" si="0"/>
        <v>4.49438202247191E-2</v>
      </c>
    </row>
    <row r="12" spans="1:6" x14ac:dyDescent="0.3">
      <c r="A12">
        <v>4</v>
      </c>
      <c r="B12" s="4" t="s">
        <v>3</v>
      </c>
      <c r="C12" s="155">
        <v>8251</v>
      </c>
      <c r="D12" s="155">
        <v>791</v>
      </c>
      <c r="E12" s="156">
        <f t="shared" si="0"/>
        <v>9.5867167616046536E-2</v>
      </c>
    </row>
    <row r="13" spans="1:6" x14ac:dyDescent="0.3">
      <c r="A13">
        <v>5</v>
      </c>
      <c r="B13" s="3" t="s">
        <v>4</v>
      </c>
      <c r="C13" s="155">
        <v>273</v>
      </c>
      <c r="D13" s="155">
        <v>10</v>
      </c>
      <c r="E13" s="156">
        <f t="shared" si="0"/>
        <v>3.6630036630036632E-2</v>
      </c>
    </row>
    <row r="14" spans="1:6" x14ac:dyDescent="0.3">
      <c r="A14">
        <v>6</v>
      </c>
      <c r="B14" s="3" t="s">
        <v>5</v>
      </c>
      <c r="C14" s="155">
        <v>5976</v>
      </c>
      <c r="D14" s="155">
        <v>354</v>
      </c>
      <c r="E14" s="156">
        <f t="shared" si="0"/>
        <v>5.923694779116466E-2</v>
      </c>
    </row>
    <row r="15" spans="1:6" x14ac:dyDescent="0.3">
      <c r="A15">
        <v>7</v>
      </c>
      <c r="B15" s="3" t="s">
        <v>6</v>
      </c>
      <c r="C15" s="155">
        <v>10659</v>
      </c>
      <c r="D15" s="155">
        <v>1136</v>
      </c>
      <c r="E15" s="156">
        <f t="shared" si="0"/>
        <v>0.10657660193263908</v>
      </c>
    </row>
    <row r="16" spans="1:6" x14ac:dyDescent="0.3">
      <c r="A16">
        <v>8</v>
      </c>
      <c r="B16" s="3" t="s">
        <v>7</v>
      </c>
      <c r="C16" s="155">
        <v>8594</v>
      </c>
      <c r="D16" s="155">
        <v>393</v>
      </c>
      <c r="E16" s="156">
        <f t="shared" si="0"/>
        <v>4.5729578775890158E-2</v>
      </c>
    </row>
    <row r="17" spans="1:5" x14ac:dyDescent="0.3">
      <c r="A17">
        <v>9</v>
      </c>
      <c r="B17" s="3" t="s">
        <v>8</v>
      </c>
      <c r="C17" s="155">
        <v>7043</v>
      </c>
      <c r="D17" s="155">
        <v>360</v>
      </c>
      <c r="E17" s="156">
        <f t="shared" si="0"/>
        <v>5.1114581854323445E-2</v>
      </c>
    </row>
    <row r="18" spans="1:5" x14ac:dyDescent="0.3">
      <c r="A18">
        <v>10</v>
      </c>
      <c r="B18" s="3" t="s">
        <v>121</v>
      </c>
      <c r="C18" s="155">
        <v>168</v>
      </c>
      <c r="D18" s="155">
        <v>5</v>
      </c>
      <c r="E18" s="156">
        <f t="shared" si="0"/>
        <v>2.976190476190476E-2</v>
      </c>
    </row>
    <row r="19" spans="1:5" x14ac:dyDescent="0.3">
      <c r="A19">
        <v>11</v>
      </c>
      <c r="B19" s="3" t="s">
        <v>122</v>
      </c>
      <c r="C19" s="155">
        <v>1177</v>
      </c>
      <c r="D19" s="155">
        <v>49</v>
      </c>
      <c r="E19" s="156">
        <f t="shared" si="0"/>
        <v>4.1631265930331354E-2</v>
      </c>
    </row>
    <row r="20" spans="1:5" x14ac:dyDescent="0.3">
      <c r="A20">
        <v>12</v>
      </c>
      <c r="B20" s="3" t="s">
        <v>9</v>
      </c>
      <c r="C20" s="155">
        <v>13683</v>
      </c>
      <c r="D20" s="155">
        <v>1284</v>
      </c>
      <c r="E20" s="156">
        <f t="shared" si="0"/>
        <v>9.383907037930278E-2</v>
      </c>
    </row>
    <row r="21" spans="1:5" x14ac:dyDescent="0.3">
      <c r="A21">
        <v>13</v>
      </c>
      <c r="B21" s="3" t="s">
        <v>123</v>
      </c>
      <c r="C21" s="155">
        <v>324</v>
      </c>
      <c r="D21" s="155">
        <v>6</v>
      </c>
      <c r="E21" s="156">
        <f t="shared" si="0"/>
        <v>1.8518518518518517E-2</v>
      </c>
    </row>
    <row r="22" spans="1:5" x14ac:dyDescent="0.3">
      <c r="A22">
        <v>14</v>
      </c>
      <c r="B22" s="3" t="s">
        <v>305</v>
      </c>
      <c r="C22" s="155">
        <v>3074</v>
      </c>
      <c r="D22" s="155">
        <v>144</v>
      </c>
      <c r="E22" s="156">
        <f t="shared" si="0"/>
        <v>4.6844502277163302E-2</v>
      </c>
    </row>
    <row r="23" spans="1:5" x14ac:dyDescent="0.3">
      <c r="A23">
        <v>15</v>
      </c>
      <c r="B23" s="3" t="s">
        <v>10</v>
      </c>
      <c r="C23" s="155">
        <v>6660</v>
      </c>
      <c r="D23" s="155">
        <v>669</v>
      </c>
      <c r="E23" s="156">
        <f t="shared" si="0"/>
        <v>0.10045045045045045</v>
      </c>
    </row>
    <row r="24" spans="1:5" x14ac:dyDescent="0.3">
      <c r="A24">
        <v>16</v>
      </c>
      <c r="B24" s="3" t="s">
        <v>11</v>
      </c>
      <c r="C24" s="155">
        <v>525</v>
      </c>
      <c r="D24" s="155">
        <v>43</v>
      </c>
      <c r="E24" s="156">
        <f t="shared" si="0"/>
        <v>8.1904761904761911E-2</v>
      </c>
    </row>
    <row r="25" spans="1:5" x14ac:dyDescent="0.3">
      <c r="A25">
        <v>17</v>
      </c>
      <c r="B25" s="3" t="s">
        <v>306</v>
      </c>
      <c r="C25" s="155">
        <v>13000</v>
      </c>
      <c r="D25" s="155">
        <v>1567</v>
      </c>
      <c r="E25" s="156">
        <f t="shared" si="0"/>
        <v>0.12053846153846154</v>
      </c>
    </row>
    <row r="26" spans="1:5" x14ac:dyDescent="0.3">
      <c r="A26">
        <v>18</v>
      </c>
      <c r="B26" s="3" t="s">
        <v>12</v>
      </c>
      <c r="C26" s="155">
        <v>19534</v>
      </c>
      <c r="D26" s="155">
        <v>953</v>
      </c>
      <c r="E26" s="156">
        <f t="shared" si="0"/>
        <v>4.8786730828299374E-2</v>
      </c>
    </row>
    <row r="27" spans="1:5" x14ac:dyDescent="0.3">
      <c r="A27">
        <v>19</v>
      </c>
      <c r="B27" s="3" t="s">
        <v>13</v>
      </c>
      <c r="C27" s="155">
        <v>1872</v>
      </c>
      <c r="D27" s="155">
        <v>235</v>
      </c>
      <c r="E27" s="156">
        <f t="shared" si="0"/>
        <v>0.12553418803418803</v>
      </c>
    </row>
    <row r="28" spans="1:5" x14ac:dyDescent="0.3">
      <c r="A28">
        <v>20</v>
      </c>
      <c r="B28" s="3" t="s">
        <v>14</v>
      </c>
      <c r="C28" s="155">
        <v>7845</v>
      </c>
      <c r="D28" s="155">
        <v>112</v>
      </c>
      <c r="E28" s="156">
        <f t="shared" si="0"/>
        <v>1.4276609305289994E-2</v>
      </c>
    </row>
    <row r="29" spans="1:5" x14ac:dyDescent="0.3">
      <c r="A29">
        <v>21</v>
      </c>
      <c r="B29" s="3" t="s">
        <v>307</v>
      </c>
      <c r="C29" s="155">
        <v>1458</v>
      </c>
      <c r="D29" s="155">
        <v>57</v>
      </c>
      <c r="E29" s="156">
        <f t="shared" si="0"/>
        <v>3.9094650205761319E-2</v>
      </c>
    </row>
    <row r="30" spans="1:5" x14ac:dyDescent="0.3">
      <c r="A30">
        <v>22</v>
      </c>
      <c r="B30" s="3" t="s">
        <v>308</v>
      </c>
      <c r="C30" s="155">
        <v>1764</v>
      </c>
      <c r="D30" s="155">
        <v>108</v>
      </c>
      <c r="E30" s="156">
        <f t="shared" si="0"/>
        <v>6.1224489795918366E-2</v>
      </c>
    </row>
    <row r="31" spans="1:5" x14ac:dyDescent="0.3">
      <c r="A31">
        <v>23</v>
      </c>
      <c r="B31" s="3" t="s">
        <v>154</v>
      </c>
      <c r="C31" s="155">
        <v>380</v>
      </c>
      <c r="D31" s="155">
        <v>12</v>
      </c>
      <c r="E31" s="156">
        <f t="shared" si="0"/>
        <v>3.1578947368421054E-2</v>
      </c>
    </row>
    <row r="32" spans="1:5" x14ac:dyDescent="0.3">
      <c r="A32">
        <v>24</v>
      </c>
      <c r="B32" s="3" t="s">
        <v>15</v>
      </c>
      <c r="C32" s="155">
        <v>2701</v>
      </c>
      <c r="D32" s="155">
        <v>192</v>
      </c>
      <c r="E32" s="156">
        <f t="shared" si="0"/>
        <v>7.108478341355054E-2</v>
      </c>
    </row>
    <row r="33" spans="1:5" x14ac:dyDescent="0.3">
      <c r="A33">
        <v>25</v>
      </c>
      <c r="B33" s="3" t="s">
        <v>16</v>
      </c>
      <c r="C33" s="155">
        <v>638</v>
      </c>
      <c r="D33" s="155">
        <v>32</v>
      </c>
      <c r="E33" s="156">
        <f t="shared" si="0"/>
        <v>5.0156739811912224E-2</v>
      </c>
    </row>
    <row r="34" spans="1:5" x14ac:dyDescent="0.3">
      <c r="A34">
        <v>26</v>
      </c>
      <c r="B34" s="3" t="s">
        <v>17</v>
      </c>
      <c r="C34" s="155">
        <v>862</v>
      </c>
      <c r="D34" s="155">
        <v>25</v>
      </c>
      <c r="E34" s="156">
        <f t="shared" si="0"/>
        <v>2.9002320185614848E-2</v>
      </c>
    </row>
    <row r="35" spans="1:5" x14ac:dyDescent="0.3">
      <c r="A35">
        <v>27</v>
      </c>
      <c r="B35" s="3" t="s">
        <v>18</v>
      </c>
      <c r="C35" s="155">
        <v>208</v>
      </c>
      <c r="D35" s="155">
        <v>7</v>
      </c>
      <c r="E35" s="156">
        <f t="shared" si="0"/>
        <v>3.3653846153846152E-2</v>
      </c>
    </row>
    <row r="36" spans="1:5" x14ac:dyDescent="0.3">
      <c r="A36">
        <v>28</v>
      </c>
      <c r="B36" s="3" t="s">
        <v>19</v>
      </c>
      <c r="C36" s="155">
        <v>213</v>
      </c>
      <c r="D36" s="155">
        <v>15</v>
      </c>
      <c r="E36" s="156">
        <f t="shared" si="0"/>
        <v>7.0422535211267609E-2</v>
      </c>
    </row>
    <row r="37" spans="1:5" x14ac:dyDescent="0.3">
      <c r="A37">
        <v>29</v>
      </c>
      <c r="B37" s="3" t="s">
        <v>309</v>
      </c>
      <c r="C37" s="155">
        <v>4875</v>
      </c>
      <c r="D37" s="155">
        <v>187</v>
      </c>
      <c r="E37" s="156">
        <f t="shared" si="0"/>
        <v>3.8358974358974361E-2</v>
      </c>
    </row>
    <row r="38" spans="1:5" x14ac:dyDescent="0.3">
      <c r="A38">
        <v>30</v>
      </c>
      <c r="B38" s="3" t="s">
        <v>310</v>
      </c>
      <c r="C38" s="155">
        <v>100</v>
      </c>
      <c r="D38" s="155">
        <v>5</v>
      </c>
      <c r="E38" s="156">
        <f t="shared" si="0"/>
        <v>0.05</v>
      </c>
    </row>
    <row r="39" spans="1:5" x14ac:dyDescent="0.3">
      <c r="A39">
        <v>31</v>
      </c>
      <c r="B39" s="3" t="s">
        <v>20</v>
      </c>
      <c r="C39" s="155">
        <v>762</v>
      </c>
      <c r="D39" s="155">
        <v>77</v>
      </c>
      <c r="E39" s="156">
        <f t="shared" si="0"/>
        <v>0.10104986876640421</v>
      </c>
    </row>
    <row r="40" spans="1:5" x14ac:dyDescent="0.3">
      <c r="A40">
        <v>32</v>
      </c>
      <c r="B40" s="3" t="s">
        <v>311</v>
      </c>
      <c r="C40" s="155">
        <v>207</v>
      </c>
      <c r="D40" s="155">
        <v>8</v>
      </c>
      <c r="E40" s="156">
        <f t="shared" si="0"/>
        <v>3.864734299516908E-2</v>
      </c>
    </row>
    <row r="41" spans="1:5" x14ac:dyDescent="0.3">
      <c r="A41">
        <v>33</v>
      </c>
      <c r="B41" s="3" t="s">
        <v>21</v>
      </c>
      <c r="C41" s="155">
        <v>106</v>
      </c>
      <c r="D41" s="155">
        <v>4</v>
      </c>
      <c r="E41" s="156">
        <f t="shared" si="0"/>
        <v>3.7735849056603772E-2</v>
      </c>
    </row>
    <row r="42" spans="1:5" x14ac:dyDescent="0.3">
      <c r="A42">
        <v>34</v>
      </c>
      <c r="B42" s="3" t="s">
        <v>22</v>
      </c>
      <c r="C42" s="155">
        <v>3062</v>
      </c>
      <c r="D42" s="155">
        <v>159</v>
      </c>
      <c r="E42" s="156">
        <f t="shared" si="0"/>
        <v>5.1926845199216198E-2</v>
      </c>
    </row>
    <row r="43" spans="1:5" x14ac:dyDescent="0.3">
      <c r="A43">
        <v>35</v>
      </c>
      <c r="B43" s="3" t="s">
        <v>23</v>
      </c>
      <c r="C43" s="155">
        <v>904</v>
      </c>
      <c r="D43" s="155">
        <v>22</v>
      </c>
      <c r="E43" s="156">
        <f t="shared" si="0"/>
        <v>2.4336283185840708E-2</v>
      </c>
    </row>
    <row r="44" spans="1:5" x14ac:dyDescent="0.3">
      <c r="A44">
        <v>36</v>
      </c>
      <c r="B44" s="3" t="s">
        <v>24</v>
      </c>
      <c r="C44" s="155">
        <v>7005</v>
      </c>
      <c r="D44" s="155">
        <v>368</v>
      </c>
      <c r="E44" s="156">
        <f t="shared" si="0"/>
        <v>5.2533904354032837E-2</v>
      </c>
    </row>
    <row r="45" spans="1:5" x14ac:dyDescent="0.3">
      <c r="A45">
        <v>37</v>
      </c>
      <c r="B45" s="3" t="s">
        <v>25</v>
      </c>
      <c r="C45" s="155">
        <v>133</v>
      </c>
      <c r="D45" s="155">
        <v>2</v>
      </c>
      <c r="E45" s="156">
        <f t="shared" si="0"/>
        <v>1.5037593984962405E-2</v>
      </c>
    </row>
    <row r="46" spans="1:5" x14ac:dyDescent="0.3">
      <c r="A46">
        <v>38</v>
      </c>
      <c r="B46" s="3" t="s">
        <v>26</v>
      </c>
      <c r="C46" s="155">
        <v>1621</v>
      </c>
      <c r="D46" s="155">
        <v>131</v>
      </c>
      <c r="E46" s="156">
        <f t="shared" si="0"/>
        <v>8.0814312152991979E-2</v>
      </c>
    </row>
    <row r="47" spans="1:5" x14ac:dyDescent="0.3">
      <c r="A47">
        <v>39</v>
      </c>
      <c r="B47" s="3" t="s">
        <v>27</v>
      </c>
      <c r="C47" s="155">
        <v>4088</v>
      </c>
      <c r="D47" s="155">
        <v>217</v>
      </c>
      <c r="E47" s="156">
        <f t="shared" si="0"/>
        <v>5.3082191780821915E-2</v>
      </c>
    </row>
    <row r="48" spans="1:5" x14ac:dyDescent="0.3">
      <c r="A48">
        <v>40</v>
      </c>
      <c r="B48" s="3" t="s">
        <v>28</v>
      </c>
      <c r="C48" s="155">
        <v>183</v>
      </c>
      <c r="D48" s="155">
        <v>6</v>
      </c>
      <c r="E48" s="156">
        <f t="shared" si="0"/>
        <v>3.2786885245901641E-2</v>
      </c>
    </row>
    <row r="49" spans="1:5" x14ac:dyDescent="0.3">
      <c r="A49">
        <v>41</v>
      </c>
      <c r="B49" s="3" t="s">
        <v>29</v>
      </c>
      <c r="C49" s="155">
        <v>41</v>
      </c>
      <c r="D49" s="155">
        <v>4</v>
      </c>
      <c r="E49" s="156">
        <f t="shared" si="0"/>
        <v>9.7560975609756101E-2</v>
      </c>
    </row>
    <row r="50" spans="1:5" x14ac:dyDescent="0.3">
      <c r="A50">
        <v>42</v>
      </c>
      <c r="B50" s="3" t="s">
        <v>312</v>
      </c>
      <c r="C50" s="155">
        <v>2899</v>
      </c>
      <c r="D50" s="155">
        <v>165</v>
      </c>
      <c r="E50" s="156">
        <f t="shared" si="0"/>
        <v>5.6916177992411179E-2</v>
      </c>
    </row>
    <row r="51" spans="1:5" x14ac:dyDescent="0.3">
      <c r="A51">
        <v>43</v>
      </c>
      <c r="B51" s="3" t="s">
        <v>30</v>
      </c>
      <c r="C51" s="155">
        <v>191</v>
      </c>
      <c r="D51" s="155">
        <v>12</v>
      </c>
      <c r="E51" s="156">
        <f t="shared" si="0"/>
        <v>6.2827225130890049E-2</v>
      </c>
    </row>
    <row r="52" spans="1:5" x14ac:dyDescent="0.3">
      <c r="A52">
        <v>44</v>
      </c>
      <c r="B52" s="3" t="s">
        <v>313</v>
      </c>
      <c r="C52" s="155">
        <v>15811</v>
      </c>
      <c r="D52" s="155">
        <v>1901</v>
      </c>
      <c r="E52" s="156">
        <f t="shared" si="0"/>
        <v>0.12023274935171716</v>
      </c>
    </row>
    <row r="53" spans="1:5" x14ac:dyDescent="0.3">
      <c r="A53">
        <v>45</v>
      </c>
      <c r="B53" s="3" t="s">
        <v>314</v>
      </c>
      <c r="C53" s="155">
        <v>323</v>
      </c>
      <c r="D53" s="155">
        <v>5</v>
      </c>
      <c r="E53" s="156">
        <f t="shared" si="0"/>
        <v>1.5479876160990712E-2</v>
      </c>
    </row>
    <row r="54" spans="1:5" x14ac:dyDescent="0.3">
      <c r="A54">
        <v>46</v>
      </c>
      <c r="B54" s="3" t="s">
        <v>315</v>
      </c>
      <c r="C54" s="155">
        <v>860</v>
      </c>
      <c r="D54" s="155">
        <v>68</v>
      </c>
      <c r="E54" s="156">
        <f t="shared" si="0"/>
        <v>7.9069767441860464E-2</v>
      </c>
    </row>
    <row r="55" spans="1:5" x14ac:dyDescent="0.3">
      <c r="A55">
        <v>47</v>
      </c>
      <c r="B55" s="3" t="s">
        <v>316</v>
      </c>
      <c r="C55" s="155">
        <v>1814</v>
      </c>
      <c r="D55" s="155">
        <v>77</v>
      </c>
      <c r="E55" s="156">
        <f t="shared" si="0"/>
        <v>4.244762954796031E-2</v>
      </c>
    </row>
    <row r="56" spans="1:5" x14ac:dyDescent="0.3">
      <c r="A56">
        <v>48</v>
      </c>
      <c r="B56" s="3" t="s">
        <v>155</v>
      </c>
      <c r="C56" s="155">
        <v>781</v>
      </c>
      <c r="D56" s="155">
        <v>20</v>
      </c>
      <c r="E56" s="156">
        <f t="shared" si="0"/>
        <v>2.5608194622279128E-2</v>
      </c>
    </row>
    <row r="57" spans="1:5" x14ac:dyDescent="0.3">
      <c r="A57">
        <v>49</v>
      </c>
      <c r="B57" s="3" t="s">
        <v>317</v>
      </c>
      <c r="C57" s="155">
        <v>2401</v>
      </c>
      <c r="D57" s="155">
        <v>257</v>
      </c>
      <c r="E57" s="156">
        <f t="shared" si="0"/>
        <v>0.1070387338608913</v>
      </c>
    </row>
    <row r="58" spans="1:5" x14ac:dyDescent="0.3">
      <c r="A58">
        <v>50</v>
      </c>
      <c r="B58" s="3" t="s">
        <v>318</v>
      </c>
      <c r="C58" s="155">
        <v>88</v>
      </c>
      <c r="D58" s="155">
        <v>0</v>
      </c>
      <c r="E58" s="156">
        <f t="shared" si="0"/>
        <v>0</v>
      </c>
    </row>
    <row r="59" spans="1:5" x14ac:dyDescent="0.3">
      <c r="A59">
        <v>51</v>
      </c>
      <c r="B59" s="3" t="s">
        <v>322</v>
      </c>
      <c r="C59" s="155">
        <v>477</v>
      </c>
      <c r="D59" s="155">
        <v>15</v>
      </c>
      <c r="E59" s="156">
        <f t="shared" si="0"/>
        <v>3.1446540880503145E-2</v>
      </c>
    </row>
    <row r="60" spans="1:5" x14ac:dyDescent="0.3">
      <c r="A60">
        <v>52</v>
      </c>
      <c r="B60" s="3" t="s">
        <v>39</v>
      </c>
      <c r="C60" s="155">
        <v>62</v>
      </c>
      <c r="D60" s="155">
        <v>0</v>
      </c>
      <c r="E60" s="156">
        <f t="shared" si="0"/>
        <v>0</v>
      </c>
    </row>
    <row r="61" spans="1:5" x14ac:dyDescent="0.3">
      <c r="A61">
        <v>53</v>
      </c>
      <c r="B61" s="4" t="s">
        <v>31</v>
      </c>
      <c r="C61" s="155">
        <v>369</v>
      </c>
      <c r="D61" s="155">
        <v>18</v>
      </c>
      <c r="E61" s="156">
        <f t="shared" si="0"/>
        <v>4.878048780487805E-2</v>
      </c>
    </row>
    <row r="62" spans="1:5" x14ac:dyDescent="0.3">
      <c r="A62">
        <v>54</v>
      </c>
      <c r="B62" s="3" t="s">
        <v>32</v>
      </c>
      <c r="C62" s="155">
        <v>15176</v>
      </c>
      <c r="D62" s="155">
        <v>1481</v>
      </c>
      <c r="E62" s="156">
        <f t="shared" si="0"/>
        <v>9.7588297311544545E-2</v>
      </c>
    </row>
    <row r="63" spans="1:5" x14ac:dyDescent="0.3">
      <c r="A63">
        <v>55</v>
      </c>
      <c r="B63" s="3" t="s">
        <v>33</v>
      </c>
      <c r="C63" s="155">
        <v>12635</v>
      </c>
      <c r="D63" s="155">
        <v>966</v>
      </c>
      <c r="E63" s="156">
        <f t="shared" si="0"/>
        <v>7.6454293628808859E-2</v>
      </c>
    </row>
    <row r="64" spans="1:5" x14ac:dyDescent="0.3">
      <c r="A64">
        <v>56</v>
      </c>
      <c r="B64" s="3" t="s">
        <v>34</v>
      </c>
      <c r="C64" s="155">
        <v>1841</v>
      </c>
      <c r="D64" s="155">
        <v>114</v>
      </c>
      <c r="E64" s="156">
        <f t="shared" si="0"/>
        <v>6.1922868006518195E-2</v>
      </c>
    </row>
    <row r="65" spans="1:6" x14ac:dyDescent="0.3">
      <c r="A65">
        <v>57</v>
      </c>
      <c r="B65" s="3" t="s">
        <v>319</v>
      </c>
      <c r="C65" s="155">
        <v>579</v>
      </c>
      <c r="D65" s="155">
        <v>28</v>
      </c>
      <c r="E65" s="156">
        <f t="shared" si="0"/>
        <v>4.8359240069084632E-2</v>
      </c>
    </row>
    <row r="66" spans="1:6" x14ac:dyDescent="0.3">
      <c r="A66">
        <v>58</v>
      </c>
      <c r="B66" s="3" t="s">
        <v>320</v>
      </c>
      <c r="C66" s="155">
        <v>79</v>
      </c>
      <c r="D66" s="155">
        <v>14</v>
      </c>
      <c r="E66" s="156">
        <f t="shared" si="0"/>
        <v>0.17721518987341772</v>
      </c>
    </row>
    <row r="67" spans="1:6" x14ac:dyDescent="0.3">
      <c r="A67">
        <v>59</v>
      </c>
      <c r="B67" s="3" t="s">
        <v>321</v>
      </c>
      <c r="C67" s="155">
        <v>10572</v>
      </c>
      <c r="D67" s="155">
        <v>1208</v>
      </c>
      <c r="E67" s="156">
        <f t="shared" si="0"/>
        <v>0.1142640938327658</v>
      </c>
    </row>
    <row r="68" spans="1:6" x14ac:dyDescent="0.3">
      <c r="A68">
        <v>60</v>
      </c>
      <c r="B68" s="3" t="s">
        <v>156</v>
      </c>
      <c r="C68" s="155">
        <v>639</v>
      </c>
      <c r="D68" s="155">
        <v>39</v>
      </c>
      <c r="E68" s="156">
        <f t="shared" si="0"/>
        <v>6.1032863849765258E-2</v>
      </c>
    </row>
    <row r="69" spans="1:6" x14ac:dyDescent="0.3">
      <c r="A69">
        <v>61</v>
      </c>
      <c r="B69" s="3" t="s">
        <v>35</v>
      </c>
      <c r="C69" s="155">
        <v>6810</v>
      </c>
      <c r="D69" s="155">
        <v>826</v>
      </c>
      <c r="E69" s="156">
        <f t="shared" si="0"/>
        <v>0.12129221732745962</v>
      </c>
    </row>
    <row r="70" spans="1:6" x14ac:dyDescent="0.3">
      <c r="A70">
        <v>62</v>
      </c>
      <c r="B70" s="3" t="s">
        <v>36</v>
      </c>
      <c r="C70" s="155">
        <v>305</v>
      </c>
      <c r="D70" s="155">
        <v>11</v>
      </c>
      <c r="E70" s="156">
        <f t="shared" si="0"/>
        <v>3.6065573770491806E-2</v>
      </c>
    </row>
    <row r="71" spans="1:6" x14ac:dyDescent="0.3">
      <c r="B71" s="6" t="s">
        <v>68</v>
      </c>
      <c r="C71" s="102"/>
      <c r="D71" s="102"/>
    </row>
    <row r="72" spans="1:6" x14ac:dyDescent="0.3">
      <c r="B72" s="113" t="s">
        <v>43</v>
      </c>
      <c r="C72" s="113"/>
      <c r="D72" s="113"/>
      <c r="E72" s="113"/>
      <c r="F72" s="113"/>
    </row>
    <row r="73" spans="1:6" x14ac:dyDescent="0.3">
      <c r="B73" s="113"/>
      <c r="C73" s="113"/>
      <c r="D73" s="113"/>
      <c r="E73" s="113"/>
      <c r="F73" s="113"/>
    </row>
  </sheetData>
  <mergeCells count="1">
    <mergeCell ref="B1:F1"/>
  </mergeCells>
  <phoneticPr fontId="3" type="noConversion"/>
  <hyperlinks>
    <hyperlink ref="B6" location="ÍNDICE!A1" display="Regresa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J74"/>
  <sheetViews>
    <sheetView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baseColWidth="10" defaultRowHeight="13" x14ac:dyDescent="0.3"/>
  <cols>
    <col min="1" max="1" width="3" bestFit="1" customWidth="1"/>
    <col min="2" max="2" width="40.453125" customWidth="1"/>
    <col min="4" max="4" width="14.7265625" customWidth="1"/>
    <col min="5" max="5" width="15" customWidth="1"/>
    <col min="7" max="7" width="14.1796875" customWidth="1"/>
    <col min="8" max="8" width="16.1796875" customWidth="1"/>
  </cols>
  <sheetData>
    <row r="1" spans="1:10" x14ac:dyDescent="0.3">
      <c r="B1" s="271" t="s">
        <v>179</v>
      </c>
      <c r="C1" s="271"/>
      <c r="D1" s="271"/>
      <c r="E1" s="271"/>
      <c r="F1" s="271"/>
    </row>
    <row r="3" spans="1:10" x14ac:dyDescent="0.3">
      <c r="H3" s="123"/>
    </row>
    <row r="5" spans="1:10" ht="15.5" x14ac:dyDescent="0.35">
      <c r="C5" s="34" t="s">
        <v>92</v>
      </c>
    </row>
    <row r="7" spans="1:10" ht="18" x14ac:dyDescent="0.4">
      <c r="B7" s="43" t="s">
        <v>90</v>
      </c>
      <c r="C7" s="277" t="s">
        <v>44</v>
      </c>
      <c r="D7" s="278"/>
      <c r="E7" s="279"/>
      <c r="F7" s="280" t="s">
        <v>46</v>
      </c>
      <c r="G7" s="281"/>
      <c r="H7" s="279"/>
    </row>
    <row r="8" spans="1:10" ht="26" x14ac:dyDescent="0.3">
      <c r="B8" s="87" t="s">
        <v>0</v>
      </c>
      <c r="C8" s="89" t="s">
        <v>37</v>
      </c>
      <c r="D8" s="98" t="s">
        <v>41</v>
      </c>
      <c r="E8" s="88" t="s">
        <v>45</v>
      </c>
      <c r="F8" s="9" t="s">
        <v>37</v>
      </c>
      <c r="G8" s="7" t="s">
        <v>47</v>
      </c>
      <c r="H8" s="10" t="s">
        <v>48</v>
      </c>
    </row>
    <row r="9" spans="1:10" ht="14" x14ac:dyDescent="0.3">
      <c r="B9" s="90" t="s">
        <v>37</v>
      </c>
      <c r="C9" s="125">
        <v>100926</v>
      </c>
      <c r="D9" s="125">
        <v>7891</v>
      </c>
      <c r="E9" s="126">
        <f>D9/$C9</f>
        <v>7.8185997661653087E-2</v>
      </c>
      <c r="F9" s="125">
        <v>117233</v>
      </c>
      <c r="G9" s="125">
        <v>9409</v>
      </c>
      <c r="H9" s="126">
        <f>G9/$F9</f>
        <v>8.025897145001834E-2</v>
      </c>
      <c r="J9" s="239"/>
    </row>
    <row r="10" spans="1:10" x14ac:dyDescent="0.3">
      <c r="A10">
        <v>1</v>
      </c>
      <c r="B10" s="91" t="s">
        <v>1</v>
      </c>
      <c r="C10" s="127">
        <v>1380</v>
      </c>
      <c r="D10" s="127">
        <v>133</v>
      </c>
      <c r="E10" s="128">
        <f t="shared" ref="E10:E71" si="0">D10/$C10</f>
        <v>9.6376811594202902E-2</v>
      </c>
      <c r="F10" s="127">
        <v>1790</v>
      </c>
      <c r="G10" s="127">
        <v>183</v>
      </c>
      <c r="H10" s="128">
        <f t="shared" ref="H10:H71" si="1">G10/$F10</f>
        <v>0.10223463687150838</v>
      </c>
    </row>
    <row r="11" spans="1:10" x14ac:dyDescent="0.3">
      <c r="A11">
        <v>2</v>
      </c>
      <c r="B11" s="92" t="s">
        <v>38</v>
      </c>
      <c r="C11" s="127">
        <v>106</v>
      </c>
      <c r="D11" s="127">
        <v>2</v>
      </c>
      <c r="E11" s="128">
        <f t="shared" si="0"/>
        <v>1.8867924528301886E-2</v>
      </c>
      <c r="F11" s="127">
        <v>113</v>
      </c>
      <c r="G11" s="127">
        <v>4</v>
      </c>
      <c r="H11" s="128">
        <f t="shared" si="1"/>
        <v>3.5398230088495575E-2</v>
      </c>
    </row>
    <row r="12" spans="1:10" x14ac:dyDescent="0.3">
      <c r="A12">
        <v>3</v>
      </c>
      <c r="B12" s="91" t="s">
        <v>2</v>
      </c>
      <c r="C12" s="127">
        <v>53</v>
      </c>
      <c r="D12" s="127">
        <v>2</v>
      </c>
      <c r="E12" s="128">
        <f t="shared" si="0"/>
        <v>3.7735849056603772E-2</v>
      </c>
      <c r="F12" s="127">
        <v>36</v>
      </c>
      <c r="G12" s="127">
        <v>2</v>
      </c>
      <c r="H12" s="128">
        <f t="shared" si="1"/>
        <v>5.5555555555555552E-2</v>
      </c>
    </row>
    <row r="13" spans="1:10" x14ac:dyDescent="0.3">
      <c r="A13">
        <v>4</v>
      </c>
      <c r="B13" s="94" t="s">
        <v>3</v>
      </c>
      <c r="C13" s="127">
        <v>3654</v>
      </c>
      <c r="D13" s="127">
        <v>350</v>
      </c>
      <c r="E13" s="128">
        <f t="shared" si="0"/>
        <v>9.5785440613026823E-2</v>
      </c>
      <c r="F13" s="127">
        <v>4597</v>
      </c>
      <c r="G13" s="127">
        <v>441</v>
      </c>
      <c r="H13" s="128">
        <f t="shared" si="1"/>
        <v>9.5932129649771589E-2</v>
      </c>
    </row>
    <row r="14" spans="1:10" x14ac:dyDescent="0.3">
      <c r="A14">
        <v>5</v>
      </c>
      <c r="B14" s="95" t="s">
        <v>4</v>
      </c>
      <c r="C14" s="127">
        <v>138</v>
      </c>
      <c r="D14" s="127">
        <v>6</v>
      </c>
      <c r="E14" s="128">
        <f t="shared" si="0"/>
        <v>4.3478260869565216E-2</v>
      </c>
      <c r="F14" s="127">
        <v>135</v>
      </c>
      <c r="G14" s="127">
        <v>4</v>
      </c>
      <c r="H14" s="128">
        <f t="shared" si="1"/>
        <v>2.9629629629629631E-2</v>
      </c>
    </row>
    <row r="15" spans="1:10" x14ac:dyDescent="0.3">
      <c r="A15">
        <v>6</v>
      </c>
      <c r="B15" s="95" t="s">
        <v>5</v>
      </c>
      <c r="C15" s="127">
        <v>2770</v>
      </c>
      <c r="D15" s="127">
        <v>159</v>
      </c>
      <c r="E15" s="128">
        <f t="shared" si="0"/>
        <v>5.7400722021660647E-2</v>
      </c>
      <c r="F15" s="127">
        <v>3206</v>
      </c>
      <c r="G15" s="127">
        <v>195</v>
      </c>
      <c r="H15" s="128">
        <f t="shared" si="1"/>
        <v>6.0823456019962571E-2</v>
      </c>
    </row>
    <row r="16" spans="1:10" x14ac:dyDescent="0.3">
      <c r="A16">
        <v>7</v>
      </c>
      <c r="B16" s="95" t="s">
        <v>6</v>
      </c>
      <c r="C16" s="127">
        <v>4608</v>
      </c>
      <c r="D16" s="127">
        <v>530</v>
      </c>
      <c r="E16" s="128">
        <f t="shared" si="0"/>
        <v>0.1150173611111111</v>
      </c>
      <c r="F16" s="127">
        <v>6051</v>
      </c>
      <c r="G16" s="127">
        <v>606</v>
      </c>
      <c r="H16" s="128">
        <f t="shared" si="1"/>
        <v>0.10014873574615767</v>
      </c>
    </row>
    <row r="17" spans="1:8" x14ac:dyDescent="0.3">
      <c r="A17">
        <v>8</v>
      </c>
      <c r="B17" s="91" t="s">
        <v>7</v>
      </c>
      <c r="C17" s="127">
        <v>3832</v>
      </c>
      <c r="D17" s="127">
        <v>167</v>
      </c>
      <c r="E17" s="128">
        <f t="shared" si="0"/>
        <v>4.3580375782881001E-2</v>
      </c>
      <c r="F17" s="127">
        <v>4762</v>
      </c>
      <c r="G17" s="127">
        <v>226</v>
      </c>
      <c r="H17" s="128">
        <f t="shared" si="1"/>
        <v>4.745905081898362E-2</v>
      </c>
    </row>
    <row r="18" spans="1:8" x14ac:dyDescent="0.3">
      <c r="A18">
        <v>9</v>
      </c>
      <c r="B18" s="92" t="s">
        <v>8</v>
      </c>
      <c r="C18" s="127">
        <v>3122</v>
      </c>
      <c r="D18" s="127">
        <v>161</v>
      </c>
      <c r="E18" s="128">
        <f t="shared" si="0"/>
        <v>5.1569506726457402E-2</v>
      </c>
      <c r="F18" s="127">
        <v>3921</v>
      </c>
      <c r="G18" s="127">
        <v>199</v>
      </c>
      <c r="H18" s="128">
        <f t="shared" si="1"/>
        <v>5.075235909206835E-2</v>
      </c>
    </row>
    <row r="19" spans="1:8" x14ac:dyDescent="0.3">
      <c r="A19">
        <v>10</v>
      </c>
      <c r="B19" s="95" t="s">
        <v>121</v>
      </c>
      <c r="C19" s="127">
        <v>82</v>
      </c>
      <c r="D19" s="127">
        <v>1</v>
      </c>
      <c r="E19" s="128">
        <f t="shared" si="0"/>
        <v>1.2195121951219513E-2</v>
      </c>
      <c r="F19" s="127">
        <v>86</v>
      </c>
      <c r="G19" s="127">
        <v>4</v>
      </c>
      <c r="H19" s="128">
        <f t="shared" si="1"/>
        <v>4.6511627906976744E-2</v>
      </c>
    </row>
    <row r="20" spans="1:8" x14ac:dyDescent="0.3">
      <c r="A20">
        <v>11</v>
      </c>
      <c r="B20" s="95" t="s">
        <v>122</v>
      </c>
      <c r="C20" s="127">
        <v>587</v>
      </c>
      <c r="D20" s="127">
        <v>31</v>
      </c>
      <c r="E20" s="128">
        <f t="shared" si="0"/>
        <v>5.2810902896081771E-2</v>
      </c>
      <c r="F20" s="127">
        <v>590</v>
      </c>
      <c r="G20" s="127">
        <v>18</v>
      </c>
      <c r="H20" s="128">
        <f t="shared" si="1"/>
        <v>3.0508474576271188E-2</v>
      </c>
    </row>
    <row r="21" spans="1:8" x14ac:dyDescent="0.3">
      <c r="A21">
        <v>12</v>
      </c>
      <c r="B21" s="95" t="s">
        <v>9</v>
      </c>
      <c r="C21" s="127">
        <v>6398</v>
      </c>
      <c r="D21" s="127">
        <v>589</v>
      </c>
      <c r="E21" s="128">
        <f t="shared" si="0"/>
        <v>9.20600187558612E-2</v>
      </c>
      <c r="F21" s="127">
        <v>7285</v>
      </c>
      <c r="G21" s="127">
        <v>695</v>
      </c>
      <c r="H21" s="128">
        <f t="shared" si="1"/>
        <v>9.5401509951956079E-2</v>
      </c>
    </row>
    <row r="22" spans="1:8" x14ac:dyDescent="0.3">
      <c r="A22">
        <v>13</v>
      </c>
      <c r="B22" s="95" t="s">
        <v>123</v>
      </c>
      <c r="C22" s="127">
        <v>152</v>
      </c>
      <c r="D22" s="127">
        <v>2</v>
      </c>
      <c r="E22" s="128">
        <f t="shared" si="0"/>
        <v>1.3157894736842105E-2</v>
      </c>
      <c r="F22" s="127">
        <v>172</v>
      </c>
      <c r="G22" s="127">
        <v>4</v>
      </c>
      <c r="H22" s="128">
        <f t="shared" si="1"/>
        <v>2.3255813953488372E-2</v>
      </c>
    </row>
    <row r="23" spans="1:8" x14ac:dyDescent="0.3">
      <c r="A23">
        <v>14</v>
      </c>
      <c r="B23" s="95" t="s">
        <v>305</v>
      </c>
      <c r="C23" s="127">
        <v>1458</v>
      </c>
      <c r="D23" s="127">
        <v>64</v>
      </c>
      <c r="E23" s="128">
        <f t="shared" si="0"/>
        <v>4.38957475994513E-2</v>
      </c>
      <c r="F23" s="127">
        <v>1616</v>
      </c>
      <c r="G23" s="127">
        <v>80</v>
      </c>
      <c r="H23" s="128">
        <f t="shared" si="1"/>
        <v>4.9504950495049507E-2</v>
      </c>
    </row>
    <row r="24" spans="1:8" x14ac:dyDescent="0.3">
      <c r="A24">
        <v>15</v>
      </c>
      <c r="B24" s="95" t="s">
        <v>10</v>
      </c>
      <c r="C24" s="127">
        <v>3045</v>
      </c>
      <c r="D24" s="127">
        <v>274</v>
      </c>
      <c r="E24" s="128">
        <f t="shared" si="0"/>
        <v>8.9983579638752059E-2</v>
      </c>
      <c r="F24" s="127">
        <v>3615</v>
      </c>
      <c r="G24" s="127">
        <v>395</v>
      </c>
      <c r="H24" s="128">
        <f t="shared" si="1"/>
        <v>0.10926694329183956</v>
      </c>
    </row>
    <row r="25" spans="1:8" x14ac:dyDescent="0.3">
      <c r="A25">
        <v>16</v>
      </c>
      <c r="B25" s="91" t="s">
        <v>11</v>
      </c>
      <c r="C25" s="127">
        <v>239</v>
      </c>
      <c r="D25" s="127">
        <v>20</v>
      </c>
      <c r="E25" s="128">
        <f t="shared" si="0"/>
        <v>8.3682008368200833E-2</v>
      </c>
      <c r="F25" s="127">
        <v>286</v>
      </c>
      <c r="G25" s="127">
        <v>23</v>
      </c>
      <c r="H25" s="128">
        <f t="shared" si="1"/>
        <v>8.0419580419580416E-2</v>
      </c>
    </row>
    <row r="26" spans="1:8" x14ac:dyDescent="0.3">
      <c r="A26">
        <v>17</v>
      </c>
      <c r="B26" s="92" t="s">
        <v>306</v>
      </c>
      <c r="C26" s="127">
        <v>5830</v>
      </c>
      <c r="D26" s="127">
        <v>717</v>
      </c>
      <c r="E26" s="128">
        <f t="shared" si="0"/>
        <v>0.12298456260720411</v>
      </c>
      <c r="F26" s="127">
        <v>7170</v>
      </c>
      <c r="G26" s="127">
        <v>850</v>
      </c>
      <c r="H26" s="128">
        <f t="shared" si="1"/>
        <v>0.11854951185495119</v>
      </c>
    </row>
    <row r="27" spans="1:8" x14ac:dyDescent="0.3">
      <c r="A27">
        <v>18</v>
      </c>
      <c r="B27" s="91" t="s">
        <v>12</v>
      </c>
      <c r="C27" s="127">
        <v>9343</v>
      </c>
      <c r="D27" s="127">
        <v>416</v>
      </c>
      <c r="E27" s="128">
        <f t="shared" si="0"/>
        <v>4.4525313068607512E-2</v>
      </c>
      <c r="F27" s="127">
        <v>10191</v>
      </c>
      <c r="G27" s="127">
        <v>537</v>
      </c>
      <c r="H27" s="128">
        <f t="shared" si="1"/>
        <v>5.2693553135119225E-2</v>
      </c>
    </row>
    <row r="28" spans="1:8" x14ac:dyDescent="0.3">
      <c r="A28">
        <v>19</v>
      </c>
      <c r="B28" s="92" t="s">
        <v>13</v>
      </c>
      <c r="C28" s="127">
        <v>884</v>
      </c>
      <c r="D28" s="127">
        <v>100</v>
      </c>
      <c r="E28" s="128">
        <f t="shared" si="0"/>
        <v>0.11312217194570136</v>
      </c>
      <c r="F28" s="127">
        <v>988</v>
      </c>
      <c r="G28" s="127">
        <v>135</v>
      </c>
      <c r="H28" s="128">
        <f t="shared" si="1"/>
        <v>0.13663967611336034</v>
      </c>
    </row>
    <row r="29" spans="1:8" x14ac:dyDescent="0.3">
      <c r="A29">
        <v>20</v>
      </c>
      <c r="B29" s="95" t="s">
        <v>14</v>
      </c>
      <c r="C29" s="127">
        <v>3758</v>
      </c>
      <c r="D29" s="127">
        <v>62</v>
      </c>
      <c r="E29" s="128">
        <f t="shared" si="0"/>
        <v>1.6498137307078234E-2</v>
      </c>
      <c r="F29" s="127">
        <v>4087</v>
      </c>
      <c r="G29" s="127">
        <v>50</v>
      </c>
      <c r="H29" s="128">
        <f t="shared" si="1"/>
        <v>1.2233912405187179E-2</v>
      </c>
    </row>
    <row r="30" spans="1:8" x14ac:dyDescent="0.3">
      <c r="A30">
        <v>21</v>
      </c>
      <c r="B30" s="95" t="s">
        <v>307</v>
      </c>
      <c r="C30" s="127">
        <v>719</v>
      </c>
      <c r="D30" s="127">
        <v>30</v>
      </c>
      <c r="E30" s="128">
        <f t="shared" si="0"/>
        <v>4.1724617524339362E-2</v>
      </c>
      <c r="F30" s="127">
        <v>739</v>
      </c>
      <c r="G30" s="127">
        <v>27</v>
      </c>
      <c r="H30" s="128">
        <f t="shared" si="1"/>
        <v>3.6535859269282815E-2</v>
      </c>
    </row>
    <row r="31" spans="1:8" x14ac:dyDescent="0.3">
      <c r="A31">
        <v>22</v>
      </c>
      <c r="B31" s="95" t="s">
        <v>308</v>
      </c>
      <c r="C31" s="127">
        <v>836</v>
      </c>
      <c r="D31" s="127">
        <v>41</v>
      </c>
      <c r="E31" s="128">
        <f t="shared" si="0"/>
        <v>4.9043062200956937E-2</v>
      </c>
      <c r="F31" s="127">
        <v>928</v>
      </c>
      <c r="G31" s="127">
        <v>67</v>
      </c>
      <c r="H31" s="128">
        <f t="shared" si="1"/>
        <v>7.2198275862068964E-2</v>
      </c>
    </row>
    <row r="32" spans="1:8" x14ac:dyDescent="0.3">
      <c r="A32">
        <v>23</v>
      </c>
      <c r="B32" s="95" t="s">
        <v>154</v>
      </c>
      <c r="C32" s="127">
        <v>179</v>
      </c>
      <c r="D32" s="127">
        <v>3</v>
      </c>
      <c r="E32" s="128">
        <f t="shared" si="0"/>
        <v>1.6759776536312849E-2</v>
      </c>
      <c r="F32" s="127">
        <v>201</v>
      </c>
      <c r="G32" s="127">
        <v>9</v>
      </c>
      <c r="H32" s="128">
        <f t="shared" si="1"/>
        <v>4.4776119402985072E-2</v>
      </c>
    </row>
    <row r="33" spans="1:8" x14ac:dyDescent="0.3">
      <c r="A33">
        <v>24</v>
      </c>
      <c r="B33" s="91" t="s">
        <v>15</v>
      </c>
      <c r="C33" s="127">
        <v>1271</v>
      </c>
      <c r="D33" s="127">
        <v>75</v>
      </c>
      <c r="E33" s="128">
        <f t="shared" si="0"/>
        <v>5.9008654602675056E-2</v>
      </c>
      <c r="F33" s="127">
        <v>1430</v>
      </c>
      <c r="G33" s="127">
        <v>117</v>
      </c>
      <c r="H33" s="128">
        <f t="shared" si="1"/>
        <v>8.1818181818181818E-2</v>
      </c>
    </row>
    <row r="34" spans="1:8" x14ac:dyDescent="0.3">
      <c r="A34">
        <v>25</v>
      </c>
      <c r="B34" s="91" t="s">
        <v>16</v>
      </c>
      <c r="C34" s="127">
        <v>311</v>
      </c>
      <c r="D34" s="127">
        <v>16</v>
      </c>
      <c r="E34" s="128">
        <f t="shared" si="0"/>
        <v>5.1446945337620578E-2</v>
      </c>
      <c r="F34" s="127">
        <v>327</v>
      </c>
      <c r="G34" s="127">
        <v>16</v>
      </c>
      <c r="H34" s="128">
        <f t="shared" si="1"/>
        <v>4.8929663608562692E-2</v>
      </c>
    </row>
    <row r="35" spans="1:8" x14ac:dyDescent="0.3">
      <c r="A35">
        <v>26</v>
      </c>
      <c r="B35" s="91" t="s">
        <v>17</v>
      </c>
      <c r="C35" s="127">
        <v>427</v>
      </c>
      <c r="D35" s="127">
        <v>12</v>
      </c>
      <c r="E35" s="128">
        <f t="shared" si="0"/>
        <v>2.8103044496487119E-2</v>
      </c>
      <c r="F35" s="127">
        <v>435</v>
      </c>
      <c r="G35" s="127">
        <v>13</v>
      </c>
      <c r="H35" s="128">
        <f t="shared" si="1"/>
        <v>2.9885057471264367E-2</v>
      </c>
    </row>
    <row r="36" spans="1:8" x14ac:dyDescent="0.3">
      <c r="A36">
        <v>27</v>
      </c>
      <c r="B36" s="91" t="s">
        <v>18</v>
      </c>
      <c r="C36" s="127">
        <v>106</v>
      </c>
      <c r="D36" s="127">
        <v>4</v>
      </c>
      <c r="E36" s="128">
        <f t="shared" si="0"/>
        <v>3.7735849056603772E-2</v>
      </c>
      <c r="F36" s="127">
        <v>102</v>
      </c>
      <c r="G36" s="127">
        <v>3</v>
      </c>
      <c r="H36" s="128">
        <f t="shared" si="1"/>
        <v>2.9411764705882353E-2</v>
      </c>
    </row>
    <row r="37" spans="1:8" x14ac:dyDescent="0.3">
      <c r="A37">
        <v>28</v>
      </c>
      <c r="B37" s="91" t="s">
        <v>19</v>
      </c>
      <c r="C37" s="127">
        <v>113</v>
      </c>
      <c r="D37" s="127">
        <v>10</v>
      </c>
      <c r="E37" s="128">
        <f t="shared" si="0"/>
        <v>8.8495575221238937E-2</v>
      </c>
      <c r="F37" s="127">
        <v>100</v>
      </c>
      <c r="G37" s="127">
        <v>5</v>
      </c>
      <c r="H37" s="128">
        <f t="shared" si="1"/>
        <v>0.05</v>
      </c>
    </row>
    <row r="38" spans="1:8" x14ac:dyDescent="0.3">
      <c r="A38">
        <v>29</v>
      </c>
      <c r="B38" s="92" t="s">
        <v>309</v>
      </c>
      <c r="C38" s="127">
        <v>2306</v>
      </c>
      <c r="D38" s="127">
        <v>78</v>
      </c>
      <c r="E38" s="128">
        <f t="shared" si="0"/>
        <v>3.3824804856895055E-2</v>
      </c>
      <c r="F38" s="127">
        <v>2569</v>
      </c>
      <c r="G38" s="127">
        <v>109</v>
      </c>
      <c r="H38" s="128">
        <f t="shared" si="1"/>
        <v>4.2428960685091478E-2</v>
      </c>
    </row>
    <row r="39" spans="1:8" x14ac:dyDescent="0.3">
      <c r="A39">
        <v>30</v>
      </c>
      <c r="B39" s="91" t="s">
        <v>310</v>
      </c>
      <c r="C39" s="127">
        <v>54</v>
      </c>
      <c r="D39" s="127">
        <v>1</v>
      </c>
      <c r="E39" s="128">
        <f t="shared" si="0"/>
        <v>1.8518518518518517E-2</v>
      </c>
      <c r="F39" s="127">
        <v>46</v>
      </c>
      <c r="G39" s="127">
        <v>4</v>
      </c>
      <c r="H39" s="128">
        <f t="shared" si="1"/>
        <v>8.6956521739130432E-2</v>
      </c>
    </row>
    <row r="40" spans="1:8" x14ac:dyDescent="0.3">
      <c r="A40">
        <v>31</v>
      </c>
      <c r="B40" s="92" t="s">
        <v>20</v>
      </c>
      <c r="C40" s="127">
        <v>377</v>
      </c>
      <c r="D40" s="127">
        <v>60</v>
      </c>
      <c r="E40" s="128">
        <f t="shared" si="0"/>
        <v>0.15915119363395225</v>
      </c>
      <c r="F40" s="127">
        <v>385</v>
      </c>
      <c r="G40" s="127">
        <v>17</v>
      </c>
      <c r="H40" s="128">
        <f t="shared" si="1"/>
        <v>4.4155844155844157E-2</v>
      </c>
    </row>
    <row r="41" spans="1:8" x14ac:dyDescent="0.3">
      <c r="A41">
        <v>32</v>
      </c>
      <c r="B41" s="95" t="s">
        <v>311</v>
      </c>
      <c r="C41" s="127">
        <v>99</v>
      </c>
      <c r="D41" s="127">
        <v>1</v>
      </c>
      <c r="E41" s="128">
        <f t="shared" si="0"/>
        <v>1.0101010101010102E-2</v>
      </c>
      <c r="F41" s="127">
        <v>108</v>
      </c>
      <c r="G41" s="127">
        <v>7</v>
      </c>
      <c r="H41" s="128">
        <f t="shared" si="1"/>
        <v>6.4814814814814811E-2</v>
      </c>
    </row>
    <row r="42" spans="1:8" x14ac:dyDescent="0.3">
      <c r="A42">
        <v>33</v>
      </c>
      <c r="B42" s="95" t="s">
        <v>21</v>
      </c>
      <c r="C42" s="127">
        <v>56</v>
      </c>
      <c r="D42" s="127">
        <v>2</v>
      </c>
      <c r="E42" s="128">
        <f t="shared" si="0"/>
        <v>3.5714285714285712E-2</v>
      </c>
      <c r="F42" s="127">
        <v>50</v>
      </c>
      <c r="G42" s="127">
        <v>2</v>
      </c>
      <c r="H42" s="128">
        <f t="shared" si="1"/>
        <v>0.04</v>
      </c>
    </row>
    <row r="43" spans="1:8" x14ac:dyDescent="0.3">
      <c r="A43">
        <v>34</v>
      </c>
      <c r="B43" s="91" t="s">
        <v>22</v>
      </c>
      <c r="C43" s="127">
        <v>1458</v>
      </c>
      <c r="D43" s="127">
        <v>65</v>
      </c>
      <c r="E43" s="128">
        <f t="shared" si="0"/>
        <v>4.4581618655692733E-2</v>
      </c>
      <c r="F43" s="127">
        <v>1604</v>
      </c>
      <c r="G43" s="127">
        <v>94</v>
      </c>
      <c r="H43" s="128">
        <f t="shared" si="1"/>
        <v>5.8603491271820449E-2</v>
      </c>
    </row>
    <row r="44" spans="1:8" x14ac:dyDescent="0.3">
      <c r="A44">
        <v>35</v>
      </c>
      <c r="B44" s="92" t="s">
        <v>23</v>
      </c>
      <c r="C44" s="127">
        <v>443</v>
      </c>
      <c r="D44" s="127">
        <v>12</v>
      </c>
      <c r="E44" s="128">
        <f t="shared" si="0"/>
        <v>2.7088036117381489E-2</v>
      </c>
      <c r="F44" s="127">
        <v>461</v>
      </c>
      <c r="G44" s="127">
        <v>10</v>
      </c>
      <c r="H44" s="128">
        <f t="shared" si="1"/>
        <v>2.1691973969631236E-2</v>
      </c>
    </row>
    <row r="45" spans="1:8" x14ac:dyDescent="0.3">
      <c r="A45">
        <v>36</v>
      </c>
      <c r="B45" s="95" t="s">
        <v>24</v>
      </c>
      <c r="C45" s="127">
        <v>3243</v>
      </c>
      <c r="D45" s="127">
        <v>177</v>
      </c>
      <c r="E45" s="128">
        <f t="shared" si="0"/>
        <v>5.4579093432007397E-2</v>
      </c>
      <c r="F45" s="127">
        <v>3762</v>
      </c>
      <c r="G45" s="127">
        <v>191</v>
      </c>
      <c r="H45" s="128">
        <f t="shared" si="1"/>
        <v>5.0770866560340244E-2</v>
      </c>
    </row>
    <row r="46" spans="1:8" x14ac:dyDescent="0.3">
      <c r="A46">
        <v>37</v>
      </c>
      <c r="B46" s="91" t="s">
        <v>25</v>
      </c>
      <c r="C46" s="127">
        <v>62</v>
      </c>
      <c r="D46" s="127">
        <v>0</v>
      </c>
      <c r="E46" s="128">
        <f t="shared" si="0"/>
        <v>0</v>
      </c>
      <c r="F46" s="127">
        <v>71</v>
      </c>
      <c r="G46" s="127">
        <v>2</v>
      </c>
      <c r="H46" s="128">
        <f t="shared" si="1"/>
        <v>2.8169014084507043E-2</v>
      </c>
    </row>
    <row r="47" spans="1:8" x14ac:dyDescent="0.3">
      <c r="A47">
        <v>38</v>
      </c>
      <c r="B47" s="91" t="s">
        <v>26</v>
      </c>
      <c r="C47" s="127">
        <v>783</v>
      </c>
      <c r="D47" s="127">
        <v>64</v>
      </c>
      <c r="E47" s="128">
        <f t="shared" si="0"/>
        <v>8.1736909323116225E-2</v>
      </c>
      <c r="F47" s="127">
        <v>838</v>
      </c>
      <c r="G47" s="127">
        <v>67</v>
      </c>
      <c r="H47" s="128">
        <f t="shared" si="1"/>
        <v>7.995226730310262E-2</v>
      </c>
    </row>
    <row r="48" spans="1:8" x14ac:dyDescent="0.3">
      <c r="A48">
        <v>39</v>
      </c>
      <c r="B48" s="92" t="s">
        <v>27</v>
      </c>
      <c r="C48" s="127">
        <v>1820</v>
      </c>
      <c r="D48" s="127">
        <v>89</v>
      </c>
      <c r="E48" s="128">
        <f t="shared" si="0"/>
        <v>4.8901098901098901E-2</v>
      </c>
      <c r="F48" s="127">
        <v>2268</v>
      </c>
      <c r="G48" s="127">
        <v>128</v>
      </c>
      <c r="H48" s="128">
        <f t="shared" si="1"/>
        <v>5.6437389770723101E-2</v>
      </c>
    </row>
    <row r="49" spans="1:8" x14ac:dyDescent="0.3">
      <c r="A49">
        <v>40</v>
      </c>
      <c r="B49" s="91" t="s">
        <v>28</v>
      </c>
      <c r="C49" s="127">
        <v>93</v>
      </c>
      <c r="D49" s="127">
        <v>1</v>
      </c>
      <c r="E49" s="128">
        <f t="shared" si="0"/>
        <v>1.0752688172043012E-2</v>
      </c>
      <c r="F49" s="127">
        <v>90</v>
      </c>
      <c r="G49" s="127">
        <v>5</v>
      </c>
      <c r="H49" s="128">
        <f t="shared" si="1"/>
        <v>5.5555555555555552E-2</v>
      </c>
    </row>
    <row r="50" spans="1:8" x14ac:dyDescent="0.3">
      <c r="A50">
        <v>41</v>
      </c>
      <c r="B50" s="92" t="s">
        <v>29</v>
      </c>
      <c r="C50" s="127">
        <v>22</v>
      </c>
      <c r="D50" s="127">
        <v>2</v>
      </c>
      <c r="E50" s="128">
        <f t="shared" si="0"/>
        <v>9.0909090909090912E-2</v>
      </c>
      <c r="F50" s="127">
        <v>19</v>
      </c>
      <c r="G50" s="127">
        <v>2</v>
      </c>
      <c r="H50" s="128">
        <f t="shared" si="1"/>
        <v>0.10526315789473684</v>
      </c>
    </row>
    <row r="51" spans="1:8" x14ac:dyDescent="0.3">
      <c r="A51">
        <v>42</v>
      </c>
      <c r="B51" s="91" t="s">
        <v>312</v>
      </c>
      <c r="C51" s="127">
        <v>1396</v>
      </c>
      <c r="D51" s="127">
        <v>64</v>
      </c>
      <c r="E51" s="128">
        <f t="shared" si="0"/>
        <v>4.5845272206303724E-2</v>
      </c>
      <c r="F51" s="127">
        <v>1503</v>
      </c>
      <c r="G51" s="127">
        <v>101</v>
      </c>
      <c r="H51" s="128">
        <f t="shared" si="1"/>
        <v>6.7198935462408516E-2</v>
      </c>
    </row>
    <row r="52" spans="1:8" x14ac:dyDescent="0.3">
      <c r="A52">
        <v>43</v>
      </c>
      <c r="B52" s="91" t="s">
        <v>30</v>
      </c>
      <c r="C52" s="127">
        <v>98</v>
      </c>
      <c r="D52" s="127">
        <v>6</v>
      </c>
      <c r="E52" s="128">
        <f t="shared" si="0"/>
        <v>6.1224489795918366E-2</v>
      </c>
      <c r="F52" s="127">
        <v>93</v>
      </c>
      <c r="G52" s="127">
        <v>6</v>
      </c>
      <c r="H52" s="128">
        <f t="shared" si="1"/>
        <v>6.4516129032258063E-2</v>
      </c>
    </row>
    <row r="53" spans="1:8" x14ac:dyDescent="0.3">
      <c r="A53">
        <v>44</v>
      </c>
      <c r="B53" s="92" t="s">
        <v>313</v>
      </c>
      <c r="C53" s="127">
        <v>7091</v>
      </c>
      <c r="D53" s="127">
        <v>889</v>
      </c>
      <c r="E53" s="128">
        <f t="shared" si="0"/>
        <v>0.12537018756169793</v>
      </c>
      <c r="F53" s="127">
        <v>8720</v>
      </c>
      <c r="G53" s="127">
        <v>1012</v>
      </c>
      <c r="H53" s="128">
        <f t="shared" si="1"/>
        <v>0.11605504587155964</v>
      </c>
    </row>
    <row r="54" spans="1:8" x14ac:dyDescent="0.3">
      <c r="A54">
        <v>45</v>
      </c>
      <c r="B54" s="91" t="s">
        <v>314</v>
      </c>
      <c r="C54" s="127">
        <v>152</v>
      </c>
      <c r="D54" s="127">
        <v>1</v>
      </c>
      <c r="E54" s="128">
        <f t="shared" si="0"/>
        <v>6.5789473684210523E-3</v>
      </c>
      <c r="F54" s="127">
        <v>171</v>
      </c>
      <c r="G54" s="127">
        <v>4</v>
      </c>
      <c r="H54" s="128">
        <f t="shared" si="1"/>
        <v>2.3391812865497075E-2</v>
      </c>
    </row>
    <row r="55" spans="1:8" x14ac:dyDescent="0.3">
      <c r="A55">
        <v>46</v>
      </c>
      <c r="B55" s="91" t="s">
        <v>315</v>
      </c>
      <c r="C55" s="127">
        <v>404</v>
      </c>
      <c r="D55" s="127">
        <v>31</v>
      </c>
      <c r="E55" s="128">
        <f t="shared" si="0"/>
        <v>7.6732673267326731E-2</v>
      </c>
      <c r="F55" s="127">
        <v>456</v>
      </c>
      <c r="G55" s="127">
        <v>37</v>
      </c>
      <c r="H55" s="128">
        <f t="shared" si="1"/>
        <v>8.1140350877192985E-2</v>
      </c>
    </row>
    <row r="56" spans="1:8" x14ac:dyDescent="0.3">
      <c r="A56">
        <v>47</v>
      </c>
      <c r="B56" s="91" t="s">
        <v>316</v>
      </c>
      <c r="C56" s="127">
        <v>860</v>
      </c>
      <c r="D56" s="127">
        <v>28</v>
      </c>
      <c r="E56" s="128">
        <f t="shared" si="0"/>
        <v>3.255813953488372E-2</v>
      </c>
      <c r="F56" s="127">
        <v>954</v>
      </c>
      <c r="G56" s="127">
        <v>49</v>
      </c>
      <c r="H56" s="128">
        <f t="shared" si="1"/>
        <v>5.1362683438155136E-2</v>
      </c>
    </row>
    <row r="57" spans="1:8" x14ac:dyDescent="0.3">
      <c r="A57">
        <v>48</v>
      </c>
      <c r="B57" s="91" t="s">
        <v>155</v>
      </c>
      <c r="C57" s="127">
        <v>371</v>
      </c>
      <c r="D57" s="127">
        <v>7</v>
      </c>
      <c r="E57" s="128">
        <f t="shared" si="0"/>
        <v>1.8867924528301886E-2</v>
      </c>
      <c r="F57" s="127">
        <v>410</v>
      </c>
      <c r="G57" s="127">
        <v>13</v>
      </c>
      <c r="H57" s="128">
        <f t="shared" si="1"/>
        <v>3.1707317073170732E-2</v>
      </c>
    </row>
    <row r="58" spans="1:8" x14ac:dyDescent="0.3">
      <c r="A58">
        <v>49</v>
      </c>
      <c r="B58" s="92" t="s">
        <v>317</v>
      </c>
      <c r="C58" s="127">
        <v>1208</v>
      </c>
      <c r="D58" s="127">
        <v>134</v>
      </c>
      <c r="E58" s="128">
        <f t="shared" si="0"/>
        <v>0.11092715231788079</v>
      </c>
      <c r="F58" s="127">
        <v>1193</v>
      </c>
      <c r="G58" s="127">
        <v>123</v>
      </c>
      <c r="H58" s="128">
        <f t="shared" si="1"/>
        <v>0.10310142497904443</v>
      </c>
    </row>
    <row r="59" spans="1:8" x14ac:dyDescent="0.3">
      <c r="A59">
        <v>50</v>
      </c>
      <c r="B59" s="91" t="s">
        <v>318</v>
      </c>
      <c r="C59" s="127">
        <v>41</v>
      </c>
      <c r="D59" s="127">
        <v>0</v>
      </c>
      <c r="E59" s="128">
        <f t="shared" si="0"/>
        <v>0</v>
      </c>
      <c r="F59" s="127">
        <v>47</v>
      </c>
      <c r="G59" s="127">
        <v>0</v>
      </c>
      <c r="H59" s="128">
        <f t="shared" si="1"/>
        <v>0</v>
      </c>
    </row>
    <row r="60" spans="1:8" x14ac:dyDescent="0.3">
      <c r="A60">
        <v>51</v>
      </c>
      <c r="B60" s="91" t="s">
        <v>322</v>
      </c>
      <c r="C60" s="127">
        <v>224</v>
      </c>
      <c r="D60" s="127">
        <v>8</v>
      </c>
      <c r="E60" s="128">
        <f t="shared" si="0"/>
        <v>3.5714285714285712E-2</v>
      </c>
      <c r="F60" s="127">
        <v>253</v>
      </c>
      <c r="G60" s="127">
        <v>7</v>
      </c>
      <c r="H60" s="128">
        <f t="shared" si="1"/>
        <v>2.766798418972332E-2</v>
      </c>
    </row>
    <row r="61" spans="1:8" x14ac:dyDescent="0.3">
      <c r="A61">
        <v>52</v>
      </c>
      <c r="B61" s="92" t="s">
        <v>39</v>
      </c>
      <c r="C61" s="127">
        <v>35</v>
      </c>
      <c r="D61" s="127">
        <v>0</v>
      </c>
      <c r="E61" s="128">
        <f t="shared" si="0"/>
        <v>0</v>
      </c>
      <c r="F61" s="127">
        <v>27</v>
      </c>
      <c r="G61" s="127">
        <v>0</v>
      </c>
      <c r="H61" s="128">
        <f t="shared" si="1"/>
        <v>0</v>
      </c>
    </row>
    <row r="62" spans="1:8" x14ac:dyDescent="0.3">
      <c r="A62">
        <v>53</v>
      </c>
      <c r="B62" s="91" t="s">
        <v>31</v>
      </c>
      <c r="C62" s="127">
        <v>174</v>
      </c>
      <c r="D62" s="127">
        <v>6</v>
      </c>
      <c r="E62" s="128">
        <f t="shared" si="0"/>
        <v>3.4482758620689655E-2</v>
      </c>
      <c r="F62" s="127">
        <v>195</v>
      </c>
      <c r="G62" s="127">
        <v>12</v>
      </c>
      <c r="H62" s="128">
        <f t="shared" si="1"/>
        <v>6.1538461538461542E-2</v>
      </c>
    </row>
    <row r="63" spans="1:8" x14ac:dyDescent="0.3">
      <c r="A63">
        <v>54</v>
      </c>
      <c r="B63" s="96" t="s">
        <v>32</v>
      </c>
      <c r="C63" s="127">
        <v>7174</v>
      </c>
      <c r="D63" s="127">
        <v>700</v>
      </c>
      <c r="E63" s="128">
        <f t="shared" si="0"/>
        <v>9.7574574853638144E-2</v>
      </c>
      <c r="F63" s="127">
        <v>8002</v>
      </c>
      <c r="G63" s="127">
        <v>781</v>
      </c>
      <c r="H63" s="128">
        <f t="shared" si="1"/>
        <v>9.7600599850037495E-2</v>
      </c>
    </row>
    <row r="64" spans="1:8" x14ac:dyDescent="0.3">
      <c r="A64">
        <v>55</v>
      </c>
      <c r="B64" s="92" t="s">
        <v>33</v>
      </c>
      <c r="C64" s="127">
        <v>5914</v>
      </c>
      <c r="D64" s="127">
        <v>476</v>
      </c>
      <c r="E64" s="128">
        <f t="shared" si="0"/>
        <v>8.048698004734528E-2</v>
      </c>
      <c r="F64" s="127">
        <v>6721</v>
      </c>
      <c r="G64" s="127">
        <v>490</v>
      </c>
      <c r="H64" s="128">
        <f t="shared" si="1"/>
        <v>7.2905817586668656E-2</v>
      </c>
    </row>
    <row r="65" spans="1:8" x14ac:dyDescent="0.3">
      <c r="A65">
        <v>56</v>
      </c>
      <c r="B65" s="95" t="s">
        <v>34</v>
      </c>
      <c r="C65" s="127">
        <v>906</v>
      </c>
      <c r="D65" s="127">
        <v>44</v>
      </c>
      <c r="E65" s="128">
        <f t="shared" si="0"/>
        <v>4.856512141280353E-2</v>
      </c>
      <c r="F65" s="127">
        <v>935</v>
      </c>
      <c r="G65" s="127">
        <v>70</v>
      </c>
      <c r="H65" s="128">
        <f t="shared" si="1"/>
        <v>7.4866310160427801E-2</v>
      </c>
    </row>
    <row r="66" spans="1:8" x14ac:dyDescent="0.3">
      <c r="A66">
        <v>57</v>
      </c>
      <c r="B66" s="95" t="s">
        <v>319</v>
      </c>
      <c r="C66" s="127">
        <v>295</v>
      </c>
      <c r="D66" s="127">
        <v>11</v>
      </c>
      <c r="E66" s="128">
        <f t="shared" si="0"/>
        <v>3.7288135593220341E-2</v>
      </c>
      <c r="F66" s="127">
        <v>284</v>
      </c>
      <c r="G66" s="127">
        <v>17</v>
      </c>
      <c r="H66" s="128">
        <f t="shared" si="1"/>
        <v>5.9859154929577461E-2</v>
      </c>
    </row>
    <row r="67" spans="1:8" x14ac:dyDescent="0.3">
      <c r="A67">
        <v>58</v>
      </c>
      <c r="B67" s="95" t="s">
        <v>320</v>
      </c>
      <c r="C67" s="127">
        <v>39</v>
      </c>
      <c r="D67" s="127">
        <v>7</v>
      </c>
      <c r="E67" s="128">
        <f t="shared" si="0"/>
        <v>0.17948717948717949</v>
      </c>
      <c r="F67" s="127">
        <v>40</v>
      </c>
      <c r="G67" s="127">
        <v>7</v>
      </c>
      <c r="H67" s="128">
        <f t="shared" si="1"/>
        <v>0.17499999999999999</v>
      </c>
    </row>
    <row r="68" spans="1:8" x14ac:dyDescent="0.3">
      <c r="A68">
        <v>59</v>
      </c>
      <c r="B68" s="91" t="s">
        <v>321</v>
      </c>
      <c r="C68" s="127">
        <v>4766</v>
      </c>
      <c r="D68" s="127">
        <v>533</v>
      </c>
      <c r="E68" s="128">
        <f t="shared" si="0"/>
        <v>0.11183382291229542</v>
      </c>
      <c r="F68" s="127">
        <v>5806</v>
      </c>
      <c r="G68" s="127">
        <v>675</v>
      </c>
      <c r="H68" s="128">
        <f t="shared" si="1"/>
        <v>0.11625904236996211</v>
      </c>
    </row>
    <row r="69" spans="1:8" x14ac:dyDescent="0.3">
      <c r="A69">
        <v>60</v>
      </c>
      <c r="B69" s="91" t="s">
        <v>156</v>
      </c>
      <c r="C69" s="127">
        <v>291</v>
      </c>
      <c r="D69" s="127">
        <v>17</v>
      </c>
      <c r="E69" s="128">
        <f t="shared" si="0"/>
        <v>5.8419243986254296E-2</v>
      </c>
      <c r="F69" s="127">
        <v>348</v>
      </c>
      <c r="G69" s="127">
        <v>22</v>
      </c>
      <c r="H69" s="128">
        <f t="shared" si="1"/>
        <v>6.3218390804597707E-2</v>
      </c>
    </row>
    <row r="70" spans="1:8" x14ac:dyDescent="0.3">
      <c r="A70">
        <v>61</v>
      </c>
      <c r="B70" s="92" t="s">
        <v>35</v>
      </c>
      <c r="C70" s="127">
        <v>3111</v>
      </c>
      <c r="D70" s="127">
        <v>395</v>
      </c>
      <c r="E70" s="128">
        <f t="shared" si="0"/>
        <v>0.12696882031501125</v>
      </c>
      <c r="F70" s="127">
        <v>3699</v>
      </c>
      <c r="G70" s="127">
        <v>431</v>
      </c>
      <c r="H70" s="128">
        <f t="shared" si="1"/>
        <v>0.11651797783184645</v>
      </c>
    </row>
    <row r="71" spans="1:8" x14ac:dyDescent="0.3">
      <c r="A71">
        <v>62</v>
      </c>
      <c r="B71" s="93" t="s">
        <v>36</v>
      </c>
      <c r="C71" s="129">
        <v>159</v>
      </c>
      <c r="D71" s="129">
        <v>5</v>
      </c>
      <c r="E71" s="158">
        <f t="shared" si="0"/>
        <v>3.1446540880503145E-2</v>
      </c>
      <c r="F71" s="129">
        <v>146</v>
      </c>
      <c r="G71" s="129">
        <v>6</v>
      </c>
      <c r="H71" s="158">
        <f t="shared" si="1"/>
        <v>4.1095890410958902E-2</v>
      </c>
    </row>
    <row r="72" spans="1:8" x14ac:dyDescent="0.3">
      <c r="B72" s="6" t="s">
        <v>68</v>
      </c>
      <c r="C72" s="27"/>
      <c r="D72" s="27"/>
      <c r="F72" s="21"/>
      <c r="G72" s="27"/>
    </row>
    <row r="73" spans="1:8" x14ac:dyDescent="0.3">
      <c r="B73" s="282" t="s">
        <v>43</v>
      </c>
      <c r="C73" s="282"/>
      <c r="D73" s="282"/>
      <c r="E73" s="282"/>
      <c r="F73" s="282"/>
      <c r="G73" s="282"/>
      <c r="H73" s="282"/>
    </row>
    <row r="74" spans="1:8" x14ac:dyDescent="0.3">
      <c r="B74" s="282"/>
      <c r="C74" s="282"/>
      <c r="D74" s="282"/>
      <c r="E74" s="282"/>
      <c r="F74" s="282"/>
      <c r="G74" s="282"/>
      <c r="H74" s="282"/>
    </row>
  </sheetData>
  <mergeCells count="5">
    <mergeCell ref="B1:F1"/>
    <mergeCell ref="C7:E7"/>
    <mergeCell ref="F7:H7"/>
    <mergeCell ref="B74:H74"/>
    <mergeCell ref="B73:H73"/>
  </mergeCells>
  <phoneticPr fontId="3" type="noConversion"/>
  <hyperlinks>
    <hyperlink ref="B7" location="ÍNDICE!A1" display="Regresar al Índic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J73"/>
  <sheetViews>
    <sheetView zoomScaleNormal="100" workbookViewId="0">
      <pane xSplit="2" ySplit="7" topLeftCell="C8" activePane="bottomRight" state="frozen"/>
      <selection pane="topRight" activeCell="B1" sqref="B1"/>
      <selection pane="bottomLeft" activeCell="A4" sqref="A4"/>
      <selection pane="bottomRight" activeCell="B1" sqref="B1:H1"/>
    </sheetView>
  </sheetViews>
  <sheetFormatPr baseColWidth="10" defaultRowHeight="13" x14ac:dyDescent="0.3"/>
  <cols>
    <col min="1" max="1" width="3" bestFit="1" customWidth="1"/>
    <col min="2" max="2" width="44" customWidth="1"/>
    <col min="3" max="6" width="11.81640625" customWidth="1"/>
  </cols>
  <sheetData>
    <row r="1" spans="1:9" x14ac:dyDescent="0.3">
      <c r="B1" s="271" t="s">
        <v>179</v>
      </c>
      <c r="C1" s="271"/>
      <c r="D1" s="271"/>
      <c r="E1" s="271"/>
      <c r="F1" s="271"/>
      <c r="G1" s="271"/>
      <c r="H1" s="271"/>
    </row>
    <row r="2" spans="1:9" x14ac:dyDescent="0.3">
      <c r="B2" s="36"/>
      <c r="C2" s="36"/>
      <c r="D2" s="36"/>
      <c r="E2" s="36"/>
      <c r="F2" s="36"/>
      <c r="G2" s="36"/>
      <c r="H2" s="36"/>
    </row>
    <row r="3" spans="1:9" x14ac:dyDescent="0.3">
      <c r="B3" s="36"/>
      <c r="C3" s="36"/>
      <c r="D3" s="36"/>
      <c r="E3" s="36"/>
      <c r="F3" s="36"/>
      <c r="G3" s="36"/>
      <c r="H3" s="36"/>
      <c r="I3" s="123"/>
    </row>
    <row r="4" spans="1:9" x14ac:dyDescent="0.3">
      <c r="B4" s="14"/>
      <c r="C4" s="14"/>
      <c r="D4" s="14"/>
      <c r="E4" s="14"/>
      <c r="F4" s="14"/>
      <c r="G4" s="14"/>
      <c r="H4" s="14"/>
    </row>
    <row r="5" spans="1:9" ht="15.5" x14ac:dyDescent="0.35">
      <c r="C5" s="34" t="s">
        <v>93</v>
      </c>
    </row>
    <row r="7" spans="1:9" ht="26" x14ac:dyDescent="0.3">
      <c r="B7" s="44" t="s">
        <v>90</v>
      </c>
      <c r="C7" s="7" t="s">
        <v>44</v>
      </c>
      <c r="D7" s="7" t="s">
        <v>50</v>
      </c>
      <c r="E7" s="117" t="s">
        <v>108</v>
      </c>
      <c r="F7" s="117" t="s">
        <v>109</v>
      </c>
    </row>
    <row r="8" spans="1:9" ht="15.5" x14ac:dyDescent="0.35">
      <c r="B8" s="116" t="s">
        <v>37</v>
      </c>
      <c r="C8" s="159">
        <v>7891</v>
      </c>
      <c r="D8" s="160">
        <v>9409</v>
      </c>
      <c r="E8" s="161">
        <v>0.45612716763005778</v>
      </c>
      <c r="F8" s="162">
        <v>0.54387283236994222</v>
      </c>
      <c r="G8" s="27"/>
    </row>
    <row r="9" spans="1:9" x14ac:dyDescent="0.3">
      <c r="A9">
        <v>1</v>
      </c>
      <c r="B9" s="8" t="s">
        <v>1</v>
      </c>
      <c r="C9" s="127">
        <v>133</v>
      </c>
      <c r="D9" s="127">
        <v>183</v>
      </c>
      <c r="E9" s="163">
        <v>0.42088607594936711</v>
      </c>
      <c r="F9" s="164">
        <v>0.57911392405063289</v>
      </c>
      <c r="G9" s="27"/>
      <c r="H9" s="239"/>
    </row>
    <row r="10" spans="1:9" x14ac:dyDescent="0.3">
      <c r="A10">
        <v>2</v>
      </c>
      <c r="B10" s="8" t="s">
        <v>38</v>
      </c>
      <c r="C10" s="127">
        <v>2</v>
      </c>
      <c r="D10" s="127">
        <v>4</v>
      </c>
      <c r="E10" s="163">
        <v>0.33333333333333331</v>
      </c>
      <c r="F10" s="164">
        <v>0.66666666666666663</v>
      </c>
      <c r="G10" s="27"/>
      <c r="H10" s="100"/>
    </row>
    <row r="11" spans="1:9" x14ac:dyDescent="0.3">
      <c r="A11">
        <v>3</v>
      </c>
      <c r="B11" s="8" t="s">
        <v>2</v>
      </c>
      <c r="C11" s="127">
        <v>2</v>
      </c>
      <c r="D11" s="127">
        <v>2</v>
      </c>
      <c r="E11" s="163">
        <v>0.5</v>
      </c>
      <c r="F11" s="164">
        <v>0.5</v>
      </c>
      <c r="G11" s="27"/>
    </row>
    <row r="12" spans="1:9" x14ac:dyDescent="0.3">
      <c r="A12">
        <v>4</v>
      </c>
      <c r="B12" s="8" t="s">
        <v>3</v>
      </c>
      <c r="C12" s="127">
        <v>350</v>
      </c>
      <c r="D12" s="127">
        <v>441</v>
      </c>
      <c r="E12" s="163">
        <v>0.44247787610619471</v>
      </c>
      <c r="F12" s="164">
        <v>0.55752212389380529</v>
      </c>
      <c r="G12" s="27"/>
    </row>
    <row r="13" spans="1:9" x14ac:dyDescent="0.3">
      <c r="A13">
        <v>5</v>
      </c>
      <c r="B13" s="8" t="s">
        <v>4</v>
      </c>
      <c r="C13" s="127">
        <v>6</v>
      </c>
      <c r="D13" s="127">
        <v>4</v>
      </c>
      <c r="E13" s="163">
        <v>0.6</v>
      </c>
      <c r="F13" s="164">
        <v>0.4</v>
      </c>
      <c r="G13" s="27"/>
    </row>
    <row r="14" spans="1:9" x14ac:dyDescent="0.3">
      <c r="A14">
        <v>6</v>
      </c>
      <c r="B14" s="8" t="s">
        <v>5</v>
      </c>
      <c r="C14" s="127">
        <v>159</v>
      </c>
      <c r="D14" s="127">
        <v>195</v>
      </c>
      <c r="E14" s="163">
        <v>0.44915254237288138</v>
      </c>
      <c r="F14" s="164">
        <v>0.55084745762711862</v>
      </c>
      <c r="G14" s="27"/>
    </row>
    <row r="15" spans="1:9" x14ac:dyDescent="0.3">
      <c r="A15">
        <v>7</v>
      </c>
      <c r="B15" s="8" t="s">
        <v>6</v>
      </c>
      <c r="C15" s="127">
        <v>530</v>
      </c>
      <c r="D15" s="127">
        <v>606</v>
      </c>
      <c r="E15" s="163">
        <v>0.46654929577464788</v>
      </c>
      <c r="F15" s="164">
        <v>0.53345070422535212</v>
      </c>
      <c r="G15" s="27"/>
    </row>
    <row r="16" spans="1:9" x14ac:dyDescent="0.3">
      <c r="A16">
        <v>8</v>
      </c>
      <c r="B16" s="8" t="s">
        <v>7</v>
      </c>
      <c r="C16" s="127">
        <v>167</v>
      </c>
      <c r="D16" s="127">
        <v>226</v>
      </c>
      <c r="E16" s="163">
        <v>0.42493638676844786</v>
      </c>
      <c r="F16" s="164">
        <v>0.5750636132315522</v>
      </c>
      <c r="G16" s="27"/>
    </row>
    <row r="17" spans="1:7" x14ac:dyDescent="0.3">
      <c r="A17">
        <v>9</v>
      </c>
      <c r="B17" s="8" t="s">
        <v>8</v>
      </c>
      <c r="C17" s="127">
        <v>161</v>
      </c>
      <c r="D17" s="127">
        <v>199</v>
      </c>
      <c r="E17" s="163">
        <v>0.44722222222222224</v>
      </c>
      <c r="F17" s="164">
        <v>0.55277777777777781</v>
      </c>
      <c r="G17" s="27"/>
    </row>
    <row r="18" spans="1:7" x14ac:dyDescent="0.3">
      <c r="A18">
        <v>10</v>
      </c>
      <c r="B18" s="8" t="s">
        <v>121</v>
      </c>
      <c r="C18" s="127">
        <v>1</v>
      </c>
      <c r="D18" s="127">
        <v>4</v>
      </c>
      <c r="E18" s="163">
        <v>0.2</v>
      </c>
      <c r="F18" s="164">
        <v>0.8</v>
      </c>
      <c r="G18" s="27"/>
    </row>
    <row r="19" spans="1:7" x14ac:dyDescent="0.3">
      <c r="A19">
        <v>11</v>
      </c>
      <c r="B19" s="8" t="s">
        <v>122</v>
      </c>
      <c r="C19" s="127">
        <v>31</v>
      </c>
      <c r="D19" s="127">
        <v>18</v>
      </c>
      <c r="E19" s="163">
        <v>0.63265306122448983</v>
      </c>
      <c r="F19" s="164">
        <v>0.36734693877551022</v>
      </c>
      <c r="G19" s="27"/>
    </row>
    <row r="20" spans="1:7" x14ac:dyDescent="0.3">
      <c r="A20">
        <v>12</v>
      </c>
      <c r="B20" s="8" t="s">
        <v>9</v>
      </c>
      <c r="C20" s="127">
        <v>589</v>
      </c>
      <c r="D20" s="127">
        <v>695</v>
      </c>
      <c r="E20" s="163">
        <v>0.45872274143302183</v>
      </c>
      <c r="F20" s="164">
        <v>0.54127725856697817</v>
      </c>
      <c r="G20" s="27"/>
    </row>
    <row r="21" spans="1:7" x14ac:dyDescent="0.3">
      <c r="A21">
        <v>13</v>
      </c>
      <c r="B21" s="8" t="s">
        <v>123</v>
      </c>
      <c r="C21" s="127">
        <v>2</v>
      </c>
      <c r="D21" s="127">
        <v>4</v>
      </c>
      <c r="E21" s="163">
        <v>0.33333333333333331</v>
      </c>
      <c r="F21" s="164">
        <v>0.66666666666666663</v>
      </c>
      <c r="G21" s="27"/>
    </row>
    <row r="22" spans="1:7" x14ac:dyDescent="0.3">
      <c r="A22">
        <v>14</v>
      </c>
      <c r="B22" s="8" t="s">
        <v>305</v>
      </c>
      <c r="C22" s="127">
        <v>64</v>
      </c>
      <c r="D22" s="127">
        <v>80</v>
      </c>
      <c r="E22" s="163">
        <v>0.44444444444444442</v>
      </c>
      <c r="F22" s="164">
        <v>0.55555555555555558</v>
      </c>
      <c r="G22" s="27"/>
    </row>
    <row r="23" spans="1:7" x14ac:dyDescent="0.3">
      <c r="A23">
        <v>15</v>
      </c>
      <c r="B23" s="8" t="s">
        <v>10</v>
      </c>
      <c r="C23" s="127">
        <v>274</v>
      </c>
      <c r="D23" s="127">
        <v>395</v>
      </c>
      <c r="E23" s="163">
        <v>0.40956651718983555</v>
      </c>
      <c r="F23" s="164">
        <v>0.59043348281016439</v>
      </c>
      <c r="G23" s="27"/>
    </row>
    <row r="24" spans="1:7" x14ac:dyDescent="0.3">
      <c r="A24">
        <v>16</v>
      </c>
      <c r="B24" s="8" t="s">
        <v>11</v>
      </c>
      <c r="C24" s="127">
        <v>20</v>
      </c>
      <c r="D24" s="127">
        <v>23</v>
      </c>
      <c r="E24" s="163">
        <v>0.46511627906976744</v>
      </c>
      <c r="F24" s="164">
        <v>0.53488372093023251</v>
      </c>
      <c r="G24" s="27"/>
    </row>
    <row r="25" spans="1:7" x14ac:dyDescent="0.3">
      <c r="A25">
        <v>17</v>
      </c>
      <c r="B25" s="8" t="s">
        <v>306</v>
      </c>
      <c r="C25" s="127">
        <v>717</v>
      </c>
      <c r="D25" s="127">
        <v>850</v>
      </c>
      <c r="E25" s="163">
        <v>0.45756222080408426</v>
      </c>
      <c r="F25" s="164">
        <v>0.54243777919591574</v>
      </c>
      <c r="G25" s="27"/>
    </row>
    <row r="26" spans="1:7" x14ac:dyDescent="0.3">
      <c r="A26">
        <v>18</v>
      </c>
      <c r="B26" s="8" t="s">
        <v>12</v>
      </c>
      <c r="C26" s="127">
        <v>416</v>
      </c>
      <c r="D26" s="127">
        <v>537</v>
      </c>
      <c r="E26" s="163">
        <v>0.43651626442812175</v>
      </c>
      <c r="F26" s="164">
        <v>0.56348373557187825</v>
      </c>
      <c r="G26" s="27"/>
    </row>
    <row r="27" spans="1:7" x14ac:dyDescent="0.3">
      <c r="A27">
        <v>19</v>
      </c>
      <c r="B27" s="8" t="s">
        <v>13</v>
      </c>
      <c r="C27" s="127">
        <v>100</v>
      </c>
      <c r="D27" s="127">
        <v>135</v>
      </c>
      <c r="E27" s="163">
        <v>0.42553191489361702</v>
      </c>
      <c r="F27" s="164">
        <v>0.57446808510638303</v>
      </c>
      <c r="G27" s="27"/>
    </row>
    <row r="28" spans="1:7" x14ac:dyDescent="0.3">
      <c r="A28">
        <v>20</v>
      </c>
      <c r="B28" s="8" t="s">
        <v>14</v>
      </c>
      <c r="C28" s="127">
        <v>62</v>
      </c>
      <c r="D28" s="127">
        <v>50</v>
      </c>
      <c r="E28" s="163">
        <v>0.5535714285714286</v>
      </c>
      <c r="F28" s="164">
        <v>0.44642857142857145</v>
      </c>
      <c r="G28" s="27"/>
    </row>
    <row r="29" spans="1:7" x14ac:dyDescent="0.3">
      <c r="A29">
        <v>21</v>
      </c>
      <c r="B29" s="8" t="s">
        <v>307</v>
      </c>
      <c r="C29" s="127">
        <v>30</v>
      </c>
      <c r="D29" s="127">
        <v>27</v>
      </c>
      <c r="E29" s="163">
        <v>0.52631578947368418</v>
      </c>
      <c r="F29" s="164">
        <v>0.47368421052631576</v>
      </c>
      <c r="G29" s="27"/>
    </row>
    <row r="30" spans="1:7" x14ac:dyDescent="0.3">
      <c r="A30">
        <v>22</v>
      </c>
      <c r="B30" s="8" t="s">
        <v>308</v>
      </c>
      <c r="C30" s="127">
        <v>41</v>
      </c>
      <c r="D30" s="127">
        <v>67</v>
      </c>
      <c r="E30" s="163">
        <v>0.37962962962962965</v>
      </c>
      <c r="F30" s="164">
        <v>0.62037037037037035</v>
      </c>
      <c r="G30" s="27"/>
    </row>
    <row r="31" spans="1:7" x14ac:dyDescent="0.3">
      <c r="A31">
        <v>23</v>
      </c>
      <c r="B31" s="8" t="s">
        <v>154</v>
      </c>
      <c r="C31" s="127">
        <v>3</v>
      </c>
      <c r="D31" s="127">
        <v>9</v>
      </c>
      <c r="E31" s="163">
        <v>0.25</v>
      </c>
      <c r="F31" s="164">
        <v>0.75</v>
      </c>
      <c r="G31" s="27"/>
    </row>
    <row r="32" spans="1:7" x14ac:dyDescent="0.3">
      <c r="A32">
        <v>24</v>
      </c>
      <c r="B32" s="8" t="s">
        <v>15</v>
      </c>
      <c r="C32" s="127">
        <v>75</v>
      </c>
      <c r="D32" s="127">
        <v>117</v>
      </c>
      <c r="E32" s="163">
        <v>0.390625</v>
      </c>
      <c r="F32" s="164">
        <v>0.609375</v>
      </c>
      <c r="G32" s="27"/>
    </row>
    <row r="33" spans="1:7" x14ac:dyDescent="0.3">
      <c r="A33">
        <v>25</v>
      </c>
      <c r="B33" s="8" t="s">
        <v>16</v>
      </c>
      <c r="C33" s="127">
        <v>16</v>
      </c>
      <c r="D33" s="127">
        <v>16</v>
      </c>
      <c r="E33" s="163">
        <v>0.5</v>
      </c>
      <c r="F33" s="164">
        <v>0.5</v>
      </c>
      <c r="G33" s="27"/>
    </row>
    <row r="34" spans="1:7" x14ac:dyDescent="0.3">
      <c r="A34">
        <v>26</v>
      </c>
      <c r="B34" s="8" t="s">
        <v>17</v>
      </c>
      <c r="C34" s="127">
        <v>12</v>
      </c>
      <c r="D34" s="127">
        <v>13</v>
      </c>
      <c r="E34" s="163">
        <v>0.48</v>
      </c>
      <c r="F34" s="164">
        <v>0.52</v>
      </c>
      <c r="G34" s="27"/>
    </row>
    <row r="35" spans="1:7" x14ac:dyDescent="0.3">
      <c r="A35">
        <v>27</v>
      </c>
      <c r="B35" s="8" t="s">
        <v>18</v>
      </c>
      <c r="C35" s="127">
        <v>4</v>
      </c>
      <c r="D35" s="127">
        <v>3</v>
      </c>
      <c r="E35" s="163">
        <v>0.5714285714285714</v>
      </c>
      <c r="F35" s="164">
        <v>0.42857142857142855</v>
      </c>
      <c r="G35" s="27"/>
    </row>
    <row r="36" spans="1:7" x14ac:dyDescent="0.3">
      <c r="A36">
        <v>28</v>
      </c>
      <c r="B36" s="8" t="s">
        <v>19</v>
      </c>
      <c r="C36" s="127">
        <v>10</v>
      </c>
      <c r="D36" s="127">
        <v>5</v>
      </c>
      <c r="E36" s="163">
        <v>0.66666666666666663</v>
      </c>
      <c r="F36" s="164">
        <v>0.33333333333333331</v>
      </c>
      <c r="G36" s="27"/>
    </row>
    <row r="37" spans="1:7" x14ac:dyDescent="0.3">
      <c r="A37">
        <v>29</v>
      </c>
      <c r="B37" s="8" t="s">
        <v>309</v>
      </c>
      <c r="C37" s="127">
        <v>78</v>
      </c>
      <c r="D37" s="127">
        <v>109</v>
      </c>
      <c r="E37" s="163">
        <v>0.41711229946524064</v>
      </c>
      <c r="F37" s="164">
        <v>0.58288770053475936</v>
      </c>
      <c r="G37" s="27"/>
    </row>
    <row r="38" spans="1:7" x14ac:dyDescent="0.3">
      <c r="A38">
        <v>30</v>
      </c>
      <c r="B38" s="8" t="s">
        <v>310</v>
      </c>
      <c r="C38" s="127">
        <v>1</v>
      </c>
      <c r="D38" s="127">
        <v>4</v>
      </c>
      <c r="E38" s="163">
        <v>0.2</v>
      </c>
      <c r="F38" s="164">
        <v>0.8</v>
      </c>
      <c r="G38" s="27"/>
    </row>
    <row r="39" spans="1:7" x14ac:dyDescent="0.3">
      <c r="A39">
        <v>31</v>
      </c>
      <c r="B39" s="8" t="s">
        <v>20</v>
      </c>
      <c r="C39" s="127">
        <v>60</v>
      </c>
      <c r="D39" s="127">
        <v>17</v>
      </c>
      <c r="E39" s="163">
        <v>0.77922077922077926</v>
      </c>
      <c r="F39" s="164">
        <v>0.22077922077922077</v>
      </c>
      <c r="G39" s="27"/>
    </row>
    <row r="40" spans="1:7" x14ac:dyDescent="0.3">
      <c r="A40">
        <v>32</v>
      </c>
      <c r="B40" s="8" t="s">
        <v>311</v>
      </c>
      <c r="C40" s="127">
        <v>1</v>
      </c>
      <c r="D40" s="127">
        <v>7</v>
      </c>
      <c r="E40" s="163">
        <v>0.125</v>
      </c>
      <c r="F40" s="164">
        <v>0.875</v>
      </c>
      <c r="G40" s="27"/>
    </row>
    <row r="41" spans="1:7" x14ac:dyDescent="0.3">
      <c r="A41">
        <v>33</v>
      </c>
      <c r="B41" s="8" t="s">
        <v>21</v>
      </c>
      <c r="C41" s="127">
        <v>2</v>
      </c>
      <c r="D41" s="127">
        <v>2</v>
      </c>
      <c r="E41" s="163">
        <v>0.5</v>
      </c>
      <c r="F41" s="164">
        <v>0.5</v>
      </c>
      <c r="G41" s="27"/>
    </row>
    <row r="42" spans="1:7" x14ac:dyDescent="0.3">
      <c r="A42">
        <v>34</v>
      </c>
      <c r="B42" s="8" t="s">
        <v>22</v>
      </c>
      <c r="C42" s="127">
        <v>65</v>
      </c>
      <c r="D42" s="127">
        <v>94</v>
      </c>
      <c r="E42" s="163">
        <v>0.4088050314465409</v>
      </c>
      <c r="F42" s="164">
        <v>0.5911949685534591</v>
      </c>
      <c r="G42" s="27"/>
    </row>
    <row r="43" spans="1:7" x14ac:dyDescent="0.3">
      <c r="A43">
        <v>35</v>
      </c>
      <c r="B43" s="8" t="s">
        <v>23</v>
      </c>
      <c r="C43" s="127">
        <v>12</v>
      </c>
      <c r="D43" s="127">
        <v>10</v>
      </c>
      <c r="E43" s="163">
        <v>0.54545454545454541</v>
      </c>
      <c r="F43" s="164">
        <v>0.45454545454545453</v>
      </c>
      <c r="G43" s="27"/>
    </row>
    <row r="44" spans="1:7" x14ac:dyDescent="0.3">
      <c r="A44">
        <v>36</v>
      </c>
      <c r="B44" s="8" t="s">
        <v>24</v>
      </c>
      <c r="C44" s="127">
        <v>177</v>
      </c>
      <c r="D44" s="127">
        <v>191</v>
      </c>
      <c r="E44" s="163">
        <v>0.48097826086956524</v>
      </c>
      <c r="F44" s="164">
        <v>0.51902173913043481</v>
      </c>
      <c r="G44" s="27"/>
    </row>
    <row r="45" spans="1:7" x14ac:dyDescent="0.3">
      <c r="A45">
        <v>37</v>
      </c>
      <c r="B45" s="8" t="s">
        <v>25</v>
      </c>
      <c r="C45" s="127">
        <v>0</v>
      </c>
      <c r="D45" s="127">
        <v>2</v>
      </c>
      <c r="E45" s="163">
        <v>0</v>
      </c>
      <c r="F45" s="164">
        <v>1</v>
      </c>
      <c r="G45" s="27"/>
    </row>
    <row r="46" spans="1:7" x14ac:dyDescent="0.3">
      <c r="A46">
        <v>38</v>
      </c>
      <c r="B46" s="8" t="s">
        <v>26</v>
      </c>
      <c r="C46" s="127">
        <v>64</v>
      </c>
      <c r="D46" s="127">
        <v>67</v>
      </c>
      <c r="E46" s="163">
        <v>0.48854961832061067</v>
      </c>
      <c r="F46" s="164">
        <v>0.51145038167938928</v>
      </c>
      <c r="G46" s="27"/>
    </row>
    <row r="47" spans="1:7" x14ac:dyDescent="0.3">
      <c r="A47">
        <v>39</v>
      </c>
      <c r="B47" s="8" t="s">
        <v>27</v>
      </c>
      <c r="C47" s="127">
        <v>89</v>
      </c>
      <c r="D47" s="127">
        <v>128</v>
      </c>
      <c r="E47" s="163">
        <v>0.41013824884792627</v>
      </c>
      <c r="F47" s="164">
        <v>0.58986175115207373</v>
      </c>
      <c r="G47" s="27"/>
    </row>
    <row r="48" spans="1:7" x14ac:dyDescent="0.3">
      <c r="A48">
        <v>40</v>
      </c>
      <c r="B48" s="8" t="s">
        <v>28</v>
      </c>
      <c r="C48" s="127">
        <v>1</v>
      </c>
      <c r="D48" s="127">
        <v>5</v>
      </c>
      <c r="E48" s="163">
        <v>0.16666666666666666</v>
      </c>
      <c r="F48" s="164">
        <v>0.83333333333333337</v>
      </c>
      <c r="G48" s="27"/>
    </row>
    <row r="49" spans="1:7" x14ac:dyDescent="0.3">
      <c r="A49">
        <v>41</v>
      </c>
      <c r="B49" s="8" t="s">
        <v>29</v>
      </c>
      <c r="C49" s="127">
        <v>2</v>
      </c>
      <c r="D49" s="127">
        <v>2</v>
      </c>
      <c r="E49" s="163">
        <v>0.5</v>
      </c>
      <c r="F49" s="164">
        <v>0.5</v>
      </c>
      <c r="G49" s="27"/>
    </row>
    <row r="50" spans="1:7" x14ac:dyDescent="0.3">
      <c r="A50">
        <v>42</v>
      </c>
      <c r="B50" s="8" t="s">
        <v>312</v>
      </c>
      <c r="C50" s="127">
        <v>64</v>
      </c>
      <c r="D50" s="127">
        <v>101</v>
      </c>
      <c r="E50" s="163">
        <v>0.38787878787878788</v>
      </c>
      <c r="F50" s="164">
        <v>0.61212121212121207</v>
      </c>
      <c r="G50" s="27"/>
    </row>
    <row r="51" spans="1:7" x14ac:dyDescent="0.3">
      <c r="A51">
        <v>43</v>
      </c>
      <c r="B51" s="8" t="s">
        <v>30</v>
      </c>
      <c r="C51" s="127">
        <v>6</v>
      </c>
      <c r="D51" s="127">
        <v>6</v>
      </c>
      <c r="E51" s="163">
        <v>0.5</v>
      </c>
      <c r="F51" s="164">
        <v>0.5</v>
      </c>
      <c r="G51" s="27"/>
    </row>
    <row r="52" spans="1:7" x14ac:dyDescent="0.3">
      <c r="A52">
        <v>44</v>
      </c>
      <c r="B52" s="8" t="s">
        <v>313</v>
      </c>
      <c r="C52" s="127">
        <v>889</v>
      </c>
      <c r="D52" s="127">
        <v>1012</v>
      </c>
      <c r="E52" s="163">
        <v>0.46764860599684377</v>
      </c>
      <c r="F52" s="164">
        <v>0.53235139400315623</v>
      </c>
      <c r="G52" s="27"/>
    </row>
    <row r="53" spans="1:7" x14ac:dyDescent="0.3">
      <c r="A53">
        <v>45</v>
      </c>
      <c r="B53" s="8" t="s">
        <v>314</v>
      </c>
      <c r="C53" s="127">
        <v>1</v>
      </c>
      <c r="D53" s="127">
        <v>4</v>
      </c>
      <c r="E53" s="163">
        <v>0.2</v>
      </c>
      <c r="F53" s="164">
        <v>0.8</v>
      </c>
      <c r="G53" s="27"/>
    </row>
    <row r="54" spans="1:7" x14ac:dyDescent="0.3">
      <c r="A54">
        <v>46</v>
      </c>
      <c r="B54" s="8" t="s">
        <v>315</v>
      </c>
      <c r="C54" s="127">
        <v>31</v>
      </c>
      <c r="D54" s="127">
        <v>37</v>
      </c>
      <c r="E54" s="163">
        <v>0.45588235294117646</v>
      </c>
      <c r="F54" s="164">
        <v>0.54411764705882348</v>
      </c>
      <c r="G54" s="27"/>
    </row>
    <row r="55" spans="1:7" x14ac:dyDescent="0.3">
      <c r="A55">
        <v>47</v>
      </c>
      <c r="B55" s="8" t="s">
        <v>316</v>
      </c>
      <c r="C55" s="127">
        <v>28</v>
      </c>
      <c r="D55" s="127">
        <v>49</v>
      </c>
      <c r="E55" s="163">
        <v>0.36363636363636365</v>
      </c>
      <c r="F55" s="164">
        <v>0.63636363636363635</v>
      </c>
      <c r="G55" s="27"/>
    </row>
    <row r="56" spans="1:7" x14ac:dyDescent="0.3">
      <c r="A56">
        <v>48</v>
      </c>
      <c r="B56" s="8" t="s">
        <v>155</v>
      </c>
      <c r="C56" s="127">
        <v>7</v>
      </c>
      <c r="D56" s="127">
        <v>13</v>
      </c>
      <c r="E56" s="163">
        <v>0.35</v>
      </c>
      <c r="F56" s="164">
        <v>0.65</v>
      </c>
      <c r="G56" s="27"/>
    </row>
    <row r="57" spans="1:7" x14ac:dyDescent="0.3">
      <c r="A57">
        <v>49</v>
      </c>
      <c r="B57" s="8" t="s">
        <v>317</v>
      </c>
      <c r="C57" s="127">
        <v>134</v>
      </c>
      <c r="D57" s="127">
        <v>123</v>
      </c>
      <c r="E57" s="163">
        <v>0.52140077821011677</v>
      </c>
      <c r="F57" s="164">
        <v>0.47859922178988329</v>
      </c>
      <c r="G57" s="27"/>
    </row>
    <row r="58" spans="1:7" x14ac:dyDescent="0.3">
      <c r="A58">
        <v>50</v>
      </c>
      <c r="B58" s="8" t="s">
        <v>318</v>
      </c>
      <c r="C58" s="127">
        <v>0</v>
      </c>
      <c r="D58" s="127">
        <v>0</v>
      </c>
      <c r="E58" s="163">
        <v>0</v>
      </c>
      <c r="F58" s="164">
        <v>0</v>
      </c>
      <c r="G58" s="27"/>
    </row>
    <row r="59" spans="1:7" x14ac:dyDescent="0.3">
      <c r="A59">
        <v>51</v>
      </c>
      <c r="B59" s="8" t="s">
        <v>322</v>
      </c>
      <c r="C59" s="127">
        <v>8</v>
      </c>
      <c r="D59" s="127">
        <v>7</v>
      </c>
      <c r="E59" s="163">
        <v>0.53333333333333333</v>
      </c>
      <c r="F59" s="164">
        <v>0.46666666666666667</v>
      </c>
      <c r="G59" s="27"/>
    </row>
    <row r="60" spans="1:7" x14ac:dyDescent="0.3">
      <c r="A60">
        <v>52</v>
      </c>
      <c r="B60" s="8" t="s">
        <v>39</v>
      </c>
      <c r="C60" s="127">
        <v>0</v>
      </c>
      <c r="D60" s="127">
        <v>0</v>
      </c>
      <c r="E60" s="163">
        <v>0</v>
      </c>
      <c r="F60" s="164">
        <v>0</v>
      </c>
      <c r="G60" s="27"/>
    </row>
    <row r="61" spans="1:7" x14ac:dyDescent="0.3">
      <c r="A61">
        <v>53</v>
      </c>
      <c r="B61" s="8" t="s">
        <v>31</v>
      </c>
      <c r="C61" s="127">
        <v>6</v>
      </c>
      <c r="D61" s="127">
        <v>12</v>
      </c>
      <c r="E61" s="163">
        <v>0.33333333333333331</v>
      </c>
      <c r="F61" s="164">
        <v>0.66666666666666663</v>
      </c>
      <c r="G61" s="27"/>
    </row>
    <row r="62" spans="1:7" x14ac:dyDescent="0.3">
      <c r="A62">
        <v>54</v>
      </c>
      <c r="B62" s="8" t="s">
        <v>32</v>
      </c>
      <c r="C62" s="127">
        <v>700</v>
      </c>
      <c r="D62" s="127">
        <v>781</v>
      </c>
      <c r="E62" s="163">
        <v>0.47265361242403781</v>
      </c>
      <c r="F62" s="164">
        <v>0.52734638757596219</v>
      </c>
      <c r="G62" s="27"/>
    </row>
    <row r="63" spans="1:7" x14ac:dyDescent="0.3">
      <c r="A63">
        <v>55</v>
      </c>
      <c r="B63" s="8" t="s">
        <v>33</v>
      </c>
      <c r="C63" s="127">
        <v>476</v>
      </c>
      <c r="D63" s="127">
        <v>490</v>
      </c>
      <c r="E63" s="163">
        <v>0.49275362318840582</v>
      </c>
      <c r="F63" s="164">
        <v>0.50724637681159424</v>
      </c>
      <c r="G63" s="27"/>
    </row>
    <row r="64" spans="1:7" x14ac:dyDescent="0.3">
      <c r="A64">
        <v>56</v>
      </c>
      <c r="B64" s="8" t="s">
        <v>34</v>
      </c>
      <c r="C64" s="127">
        <v>44</v>
      </c>
      <c r="D64" s="127">
        <v>70</v>
      </c>
      <c r="E64" s="163">
        <v>0.38596491228070173</v>
      </c>
      <c r="F64" s="164">
        <v>0.61403508771929827</v>
      </c>
      <c r="G64" s="27"/>
    </row>
    <row r="65" spans="1:10" x14ac:dyDescent="0.3">
      <c r="A65">
        <v>57</v>
      </c>
      <c r="B65" s="8" t="s">
        <v>319</v>
      </c>
      <c r="C65" s="127">
        <v>11</v>
      </c>
      <c r="D65" s="127">
        <v>17</v>
      </c>
      <c r="E65" s="163">
        <v>0.39285714285714285</v>
      </c>
      <c r="F65" s="164">
        <v>0.6071428571428571</v>
      </c>
      <c r="G65" s="27"/>
    </row>
    <row r="66" spans="1:10" x14ac:dyDescent="0.3">
      <c r="A66">
        <v>58</v>
      </c>
      <c r="B66" s="8" t="s">
        <v>320</v>
      </c>
      <c r="C66" s="127">
        <v>7</v>
      </c>
      <c r="D66" s="127">
        <v>7</v>
      </c>
      <c r="E66" s="163">
        <v>0.5</v>
      </c>
      <c r="F66" s="164">
        <v>0.5</v>
      </c>
      <c r="G66" s="27"/>
    </row>
    <row r="67" spans="1:10" x14ac:dyDescent="0.3">
      <c r="A67">
        <v>59</v>
      </c>
      <c r="B67" s="8" t="s">
        <v>321</v>
      </c>
      <c r="C67" s="127">
        <v>533</v>
      </c>
      <c r="D67" s="127">
        <v>675</v>
      </c>
      <c r="E67" s="163">
        <v>0.44122516556291391</v>
      </c>
      <c r="F67" s="164">
        <v>0.55877483443708609</v>
      </c>
      <c r="G67" s="27"/>
    </row>
    <row r="68" spans="1:10" x14ac:dyDescent="0.3">
      <c r="A68">
        <v>60</v>
      </c>
      <c r="B68" s="8" t="s">
        <v>156</v>
      </c>
      <c r="C68" s="127">
        <v>17</v>
      </c>
      <c r="D68" s="127">
        <v>22</v>
      </c>
      <c r="E68" s="163">
        <v>0.4358974358974359</v>
      </c>
      <c r="F68" s="164">
        <v>0.5641025641025641</v>
      </c>
      <c r="G68" s="27"/>
    </row>
    <row r="69" spans="1:10" x14ac:dyDescent="0.3">
      <c r="A69">
        <v>61</v>
      </c>
      <c r="B69" s="8" t="s">
        <v>35</v>
      </c>
      <c r="C69" s="127">
        <v>395</v>
      </c>
      <c r="D69" s="127">
        <v>431</v>
      </c>
      <c r="E69" s="163">
        <v>0.47820823244552058</v>
      </c>
      <c r="F69" s="164">
        <v>0.52179176755447942</v>
      </c>
      <c r="G69" s="27"/>
    </row>
    <row r="70" spans="1:10" x14ac:dyDescent="0.3">
      <c r="A70">
        <v>62</v>
      </c>
      <c r="B70" s="8" t="s">
        <v>36</v>
      </c>
      <c r="C70" s="129">
        <v>5</v>
      </c>
      <c r="D70" s="129">
        <v>6</v>
      </c>
      <c r="E70" s="165">
        <v>0.45454545454545453</v>
      </c>
      <c r="F70" s="166">
        <v>0.54545454545454541</v>
      </c>
      <c r="G70" s="27"/>
    </row>
    <row r="71" spans="1:10" x14ac:dyDescent="0.3">
      <c r="B71" s="6" t="s">
        <v>68</v>
      </c>
      <c r="C71" s="6"/>
      <c r="D71" s="6"/>
    </row>
    <row r="72" spans="1:10" x14ac:dyDescent="0.3">
      <c r="B72" s="113" t="s">
        <v>43</v>
      </c>
      <c r="C72" s="113"/>
      <c r="D72" s="113"/>
      <c r="E72" s="113"/>
      <c r="F72" s="113"/>
      <c r="G72" s="113"/>
      <c r="H72" s="113"/>
      <c r="I72" s="113"/>
      <c r="J72" s="113"/>
    </row>
    <row r="73" spans="1:10" x14ac:dyDescent="0.3">
      <c r="B73" s="113"/>
      <c r="C73" s="113"/>
      <c r="D73" s="113"/>
      <c r="E73" s="113"/>
      <c r="F73" s="113"/>
      <c r="G73" s="113"/>
      <c r="H73" s="113"/>
    </row>
  </sheetData>
  <mergeCells count="1">
    <mergeCell ref="B1:H1"/>
  </mergeCells>
  <phoneticPr fontId="3" type="noConversion"/>
  <hyperlinks>
    <hyperlink ref="B7" location="ÍNDICE!A1" display="Regresar al Índice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/>
  <dimension ref="A1:J74"/>
  <sheetViews>
    <sheetView workbookViewId="0">
      <pane xSplit="2" ySplit="7" topLeftCell="C8" activePane="bottomRight" state="frozen"/>
      <selection pane="topRight" activeCell="B1" sqref="B1"/>
      <selection pane="bottomLeft" activeCell="A5" sqref="A5"/>
      <selection pane="bottomRight" activeCell="B1" sqref="B1:I1"/>
    </sheetView>
  </sheetViews>
  <sheetFormatPr baseColWidth="10" defaultRowHeight="13" x14ac:dyDescent="0.3"/>
  <cols>
    <col min="1" max="1" width="3" bestFit="1" customWidth="1"/>
    <col min="2" max="2" width="35.26953125" customWidth="1"/>
    <col min="3" max="3" width="11.453125" customWidth="1"/>
    <col min="5" max="5" width="11.453125" customWidth="1"/>
  </cols>
  <sheetData>
    <row r="1" spans="1:10" x14ac:dyDescent="0.3">
      <c r="B1" s="271" t="s">
        <v>179</v>
      </c>
      <c r="C1" s="271"/>
      <c r="D1" s="271"/>
      <c r="E1" s="271"/>
      <c r="F1" s="271"/>
      <c r="G1" s="271"/>
      <c r="H1" s="271"/>
      <c r="I1" s="271"/>
    </row>
    <row r="3" spans="1:10" x14ac:dyDescent="0.3">
      <c r="J3" s="123"/>
    </row>
    <row r="5" spans="1:10" x14ac:dyDescent="0.3">
      <c r="D5" s="33" t="s">
        <v>107</v>
      </c>
      <c r="E5" s="33"/>
    </row>
    <row r="6" spans="1:10" x14ac:dyDescent="0.3">
      <c r="B6" s="44" t="s">
        <v>90</v>
      </c>
      <c r="C6" s="44"/>
    </row>
    <row r="7" spans="1:10" ht="26" x14ac:dyDescent="0.3">
      <c r="B7" s="30" t="s">
        <v>0</v>
      </c>
      <c r="C7" s="65" t="s">
        <v>61</v>
      </c>
      <c r="D7" s="66" t="s">
        <v>110</v>
      </c>
      <c r="E7" s="66" t="s">
        <v>56</v>
      </c>
      <c r="F7" s="67" t="s">
        <v>111</v>
      </c>
      <c r="G7" s="67" t="s">
        <v>57</v>
      </c>
      <c r="H7" s="67" t="s">
        <v>112</v>
      </c>
    </row>
    <row r="8" spans="1:10" ht="14" x14ac:dyDescent="0.3">
      <c r="B8" s="64" t="s">
        <v>61</v>
      </c>
      <c r="C8" s="168">
        <v>17300</v>
      </c>
      <c r="D8" s="170">
        <f>C8/$C$8</f>
        <v>1</v>
      </c>
      <c r="E8" s="159">
        <v>7891</v>
      </c>
      <c r="F8" s="173">
        <f>E8/$E$8</f>
        <v>1</v>
      </c>
      <c r="G8" s="160">
        <v>9409</v>
      </c>
      <c r="H8" s="173">
        <f>G8/$G$8</f>
        <v>1</v>
      </c>
    </row>
    <row r="9" spans="1:10" x14ac:dyDescent="0.3">
      <c r="A9">
        <v>1</v>
      </c>
      <c r="B9" s="4" t="s">
        <v>1</v>
      </c>
      <c r="C9" s="155">
        <v>316</v>
      </c>
      <c r="D9" s="156">
        <f t="shared" ref="D9:D70" si="0">C9/$C$8</f>
        <v>1.8265895953757227E-2</v>
      </c>
      <c r="E9" s="127">
        <v>133</v>
      </c>
      <c r="F9" s="174">
        <f t="shared" ref="F9:F70" si="1">E9/$E$8</f>
        <v>1.6854644531745025E-2</v>
      </c>
      <c r="G9" s="127">
        <v>183</v>
      </c>
      <c r="H9" s="174">
        <f t="shared" ref="H9:H70" si="2">G9/$G$8</f>
        <v>1.9449463279838451E-2</v>
      </c>
      <c r="I9" s="22"/>
      <c r="J9" s="239"/>
    </row>
    <row r="10" spans="1:10" x14ac:dyDescent="0.3">
      <c r="A10">
        <v>2</v>
      </c>
      <c r="B10" s="4" t="s">
        <v>38</v>
      </c>
      <c r="C10" s="155">
        <v>6</v>
      </c>
      <c r="D10" s="156">
        <f t="shared" si="0"/>
        <v>3.468208092485549E-4</v>
      </c>
      <c r="E10" s="127">
        <v>2</v>
      </c>
      <c r="F10" s="174">
        <f t="shared" si="1"/>
        <v>2.5345330122924852E-4</v>
      </c>
      <c r="G10" s="127">
        <v>4</v>
      </c>
      <c r="H10" s="174">
        <f t="shared" si="2"/>
        <v>4.251248804336274E-4</v>
      </c>
      <c r="I10" s="22"/>
      <c r="J10" s="14"/>
    </row>
    <row r="11" spans="1:10" x14ac:dyDescent="0.3">
      <c r="A11">
        <v>3</v>
      </c>
      <c r="B11" s="8" t="s">
        <v>2</v>
      </c>
      <c r="C11" s="155">
        <v>4</v>
      </c>
      <c r="D11" s="156">
        <f t="shared" si="0"/>
        <v>2.3121387283236994E-4</v>
      </c>
      <c r="E11" s="155">
        <v>2</v>
      </c>
      <c r="F11" s="242">
        <f t="shared" si="1"/>
        <v>2.5345330122924852E-4</v>
      </c>
      <c r="G11" s="155">
        <v>2</v>
      </c>
      <c r="H11" s="242">
        <f t="shared" si="2"/>
        <v>2.125624402168137E-4</v>
      </c>
      <c r="I11" s="22"/>
    </row>
    <row r="12" spans="1:10" x14ac:dyDescent="0.3">
      <c r="A12">
        <v>4</v>
      </c>
      <c r="B12" s="4" t="s">
        <v>3</v>
      </c>
      <c r="C12" s="155">
        <v>791</v>
      </c>
      <c r="D12" s="156">
        <f t="shared" si="0"/>
        <v>4.5722543352601154E-2</v>
      </c>
      <c r="E12" s="127">
        <v>350</v>
      </c>
      <c r="F12" s="242">
        <f t="shared" si="1"/>
        <v>4.4354327715118491E-2</v>
      </c>
      <c r="G12" s="127">
        <v>441</v>
      </c>
      <c r="H12" s="242">
        <f t="shared" si="2"/>
        <v>4.6870018067807419E-2</v>
      </c>
      <c r="I12" s="22"/>
    </row>
    <row r="13" spans="1:10" x14ac:dyDescent="0.3">
      <c r="A13">
        <v>5</v>
      </c>
      <c r="B13" s="4" t="s">
        <v>4</v>
      </c>
      <c r="C13" s="155">
        <v>10</v>
      </c>
      <c r="D13" s="156">
        <f t="shared" si="0"/>
        <v>5.7803468208092489E-4</v>
      </c>
      <c r="E13" s="127">
        <v>6</v>
      </c>
      <c r="F13" s="242">
        <f t="shared" si="1"/>
        <v>7.6035990368774557E-4</v>
      </c>
      <c r="G13" s="127">
        <v>4</v>
      </c>
      <c r="H13" s="242">
        <f t="shared" si="2"/>
        <v>4.251248804336274E-4</v>
      </c>
      <c r="I13" s="22"/>
    </row>
    <row r="14" spans="1:10" x14ac:dyDescent="0.3">
      <c r="A14">
        <v>6</v>
      </c>
      <c r="B14" s="4" t="s">
        <v>5</v>
      </c>
      <c r="C14" s="155">
        <v>354</v>
      </c>
      <c r="D14" s="156">
        <f t="shared" si="0"/>
        <v>2.046242774566474E-2</v>
      </c>
      <c r="E14" s="127">
        <v>159</v>
      </c>
      <c r="F14" s="242">
        <f t="shared" si="1"/>
        <v>2.0149537447725258E-2</v>
      </c>
      <c r="G14" s="127">
        <v>195</v>
      </c>
      <c r="H14" s="242">
        <f t="shared" si="2"/>
        <v>2.0724837921139334E-2</v>
      </c>
      <c r="I14" s="22"/>
    </row>
    <row r="15" spans="1:10" x14ac:dyDescent="0.3">
      <c r="A15">
        <v>7</v>
      </c>
      <c r="B15" s="8" t="s">
        <v>6</v>
      </c>
      <c r="C15" s="155">
        <v>1136</v>
      </c>
      <c r="D15" s="156">
        <f t="shared" si="0"/>
        <v>6.5664739884393059E-2</v>
      </c>
      <c r="E15" s="127">
        <v>530</v>
      </c>
      <c r="F15" s="242">
        <f t="shared" si="1"/>
        <v>6.7165124825750849E-2</v>
      </c>
      <c r="G15" s="127">
        <v>606</v>
      </c>
      <c r="H15" s="242">
        <f t="shared" si="2"/>
        <v>6.4406419385694552E-2</v>
      </c>
      <c r="I15" s="22"/>
    </row>
    <row r="16" spans="1:10" x14ac:dyDescent="0.3">
      <c r="A16">
        <v>8</v>
      </c>
      <c r="B16" s="4" t="s">
        <v>7</v>
      </c>
      <c r="C16" s="155">
        <v>393</v>
      </c>
      <c r="D16" s="156">
        <f t="shared" si="0"/>
        <v>2.2716763005780346E-2</v>
      </c>
      <c r="E16" s="127">
        <v>167</v>
      </c>
      <c r="F16" s="242">
        <f t="shared" si="1"/>
        <v>2.116335065264225E-2</v>
      </c>
      <c r="G16" s="127">
        <v>226</v>
      </c>
      <c r="H16" s="242">
        <f t="shared" si="2"/>
        <v>2.4019555744499946E-2</v>
      </c>
      <c r="I16" s="22"/>
    </row>
    <row r="17" spans="1:9" x14ac:dyDescent="0.3">
      <c r="A17">
        <v>9</v>
      </c>
      <c r="B17" s="4" t="s">
        <v>8</v>
      </c>
      <c r="C17" s="155">
        <v>360</v>
      </c>
      <c r="D17" s="156">
        <f t="shared" si="0"/>
        <v>2.0809248554913295E-2</v>
      </c>
      <c r="E17" s="155">
        <v>161</v>
      </c>
      <c r="F17" s="242">
        <f t="shared" si="1"/>
        <v>2.0402990748954505E-2</v>
      </c>
      <c r="G17" s="155">
        <v>199</v>
      </c>
      <c r="H17" s="242">
        <f t="shared" si="2"/>
        <v>2.1149962801572962E-2</v>
      </c>
      <c r="I17" s="22"/>
    </row>
    <row r="18" spans="1:9" x14ac:dyDescent="0.3">
      <c r="A18">
        <v>10</v>
      </c>
      <c r="B18" s="8" t="s">
        <v>121</v>
      </c>
      <c r="C18" s="155">
        <v>5</v>
      </c>
      <c r="D18" s="156">
        <f t="shared" si="0"/>
        <v>2.8901734104046245E-4</v>
      </c>
      <c r="E18" s="155">
        <v>1</v>
      </c>
      <c r="F18" s="242">
        <f t="shared" si="1"/>
        <v>1.2672665061462426E-4</v>
      </c>
      <c r="G18" s="155">
        <v>4</v>
      </c>
      <c r="H18" s="242">
        <f t="shared" si="2"/>
        <v>4.251248804336274E-4</v>
      </c>
      <c r="I18" s="22"/>
    </row>
    <row r="19" spans="1:9" x14ac:dyDescent="0.3">
      <c r="A19">
        <v>11</v>
      </c>
      <c r="B19" s="4" t="s">
        <v>122</v>
      </c>
      <c r="C19" s="155">
        <v>49</v>
      </c>
      <c r="D19" s="156">
        <f t="shared" si="0"/>
        <v>2.8323699421965317E-3</v>
      </c>
      <c r="E19" s="127">
        <v>31</v>
      </c>
      <c r="F19" s="242">
        <f t="shared" si="1"/>
        <v>3.9285261690533519E-3</v>
      </c>
      <c r="G19" s="127">
        <v>18</v>
      </c>
      <c r="H19" s="242">
        <f t="shared" si="2"/>
        <v>1.9130619619513233E-3</v>
      </c>
      <c r="I19" s="22"/>
    </row>
    <row r="20" spans="1:9" x14ac:dyDescent="0.3">
      <c r="A20">
        <v>12</v>
      </c>
      <c r="B20" s="4" t="s">
        <v>9</v>
      </c>
      <c r="C20" s="167">
        <v>1284</v>
      </c>
      <c r="D20" s="171">
        <f t="shared" si="0"/>
        <v>7.4219653179190756E-2</v>
      </c>
      <c r="E20" s="265">
        <v>589</v>
      </c>
      <c r="F20" s="175">
        <f t="shared" si="1"/>
        <v>7.4641997212013686E-2</v>
      </c>
      <c r="G20" s="265">
        <v>695</v>
      </c>
      <c r="H20" s="175">
        <f t="shared" si="2"/>
        <v>7.3865447975342752E-2</v>
      </c>
      <c r="I20" s="22"/>
    </row>
    <row r="21" spans="1:9" x14ac:dyDescent="0.3">
      <c r="A21">
        <v>13</v>
      </c>
      <c r="B21" s="4" t="s">
        <v>123</v>
      </c>
      <c r="C21" s="155">
        <v>6</v>
      </c>
      <c r="D21" s="156">
        <f t="shared" si="0"/>
        <v>3.468208092485549E-4</v>
      </c>
      <c r="E21" s="127">
        <v>2</v>
      </c>
      <c r="F21" s="242">
        <f t="shared" si="1"/>
        <v>2.5345330122924852E-4</v>
      </c>
      <c r="G21" s="127">
        <v>4</v>
      </c>
      <c r="H21" s="242">
        <f t="shared" si="2"/>
        <v>4.251248804336274E-4</v>
      </c>
      <c r="I21" s="22"/>
    </row>
    <row r="22" spans="1:9" x14ac:dyDescent="0.3">
      <c r="A22">
        <v>14</v>
      </c>
      <c r="B22" s="4" t="s">
        <v>305</v>
      </c>
      <c r="C22" s="155">
        <v>144</v>
      </c>
      <c r="D22" s="156">
        <f t="shared" si="0"/>
        <v>8.3236994219653172E-3</v>
      </c>
      <c r="E22" s="155">
        <v>64</v>
      </c>
      <c r="F22" s="242">
        <f t="shared" si="1"/>
        <v>8.1105056393359527E-3</v>
      </c>
      <c r="G22" s="155">
        <v>80</v>
      </c>
      <c r="H22" s="242">
        <f t="shared" si="2"/>
        <v>8.5024976086725476E-3</v>
      </c>
      <c r="I22" s="22"/>
    </row>
    <row r="23" spans="1:9" x14ac:dyDescent="0.3">
      <c r="A23">
        <v>15</v>
      </c>
      <c r="B23" s="8" t="s">
        <v>10</v>
      </c>
      <c r="C23" s="155">
        <v>669</v>
      </c>
      <c r="D23" s="156">
        <f t="shared" si="0"/>
        <v>3.8670520231213874E-2</v>
      </c>
      <c r="E23" s="155">
        <v>274</v>
      </c>
      <c r="F23" s="242">
        <f t="shared" si="1"/>
        <v>3.4723102268407045E-2</v>
      </c>
      <c r="G23" s="155">
        <v>395</v>
      </c>
      <c r="H23" s="242">
        <f t="shared" si="2"/>
        <v>4.1981081942820707E-2</v>
      </c>
      <c r="I23" s="22"/>
    </row>
    <row r="24" spans="1:9" x14ac:dyDescent="0.3">
      <c r="A24">
        <v>16</v>
      </c>
      <c r="B24" s="8" t="s">
        <v>11</v>
      </c>
      <c r="C24" s="155">
        <v>43</v>
      </c>
      <c r="D24" s="156">
        <f t="shared" si="0"/>
        <v>2.4855491329479769E-3</v>
      </c>
      <c r="E24" s="127">
        <v>20</v>
      </c>
      <c r="F24" s="242">
        <f t="shared" si="1"/>
        <v>2.534533012292485E-3</v>
      </c>
      <c r="G24" s="127">
        <v>23</v>
      </c>
      <c r="H24" s="242">
        <f t="shared" si="2"/>
        <v>2.4444680624933573E-3</v>
      </c>
      <c r="I24" s="22"/>
    </row>
    <row r="25" spans="1:9" x14ac:dyDescent="0.3">
      <c r="A25">
        <v>17</v>
      </c>
      <c r="B25" s="4" t="s">
        <v>306</v>
      </c>
      <c r="C25" s="167">
        <v>1567</v>
      </c>
      <c r="D25" s="171">
        <f t="shared" si="0"/>
        <v>9.0578034682080921E-2</v>
      </c>
      <c r="E25" s="265">
        <v>717</v>
      </c>
      <c r="F25" s="175">
        <f t="shared" si="1"/>
        <v>9.0863008490685584E-2</v>
      </c>
      <c r="G25" s="265">
        <v>850</v>
      </c>
      <c r="H25" s="175">
        <f t="shared" si="2"/>
        <v>9.0339037092145816E-2</v>
      </c>
      <c r="I25" s="22"/>
    </row>
    <row r="26" spans="1:9" x14ac:dyDescent="0.3">
      <c r="A26">
        <v>18</v>
      </c>
      <c r="B26" s="4" t="s">
        <v>12</v>
      </c>
      <c r="C26" s="155">
        <v>953</v>
      </c>
      <c r="D26" s="156">
        <f t="shared" si="0"/>
        <v>5.5086705202312139E-2</v>
      </c>
      <c r="E26" s="127">
        <v>416</v>
      </c>
      <c r="F26" s="242">
        <f t="shared" si="1"/>
        <v>5.2718286655683691E-2</v>
      </c>
      <c r="G26" s="127">
        <v>537</v>
      </c>
      <c r="H26" s="242">
        <f t="shared" si="2"/>
        <v>5.7073015198214477E-2</v>
      </c>
      <c r="I26" s="22"/>
    </row>
    <row r="27" spans="1:9" x14ac:dyDescent="0.3">
      <c r="A27">
        <v>19</v>
      </c>
      <c r="B27" s="4" t="s">
        <v>13</v>
      </c>
      <c r="C27" s="155">
        <v>235</v>
      </c>
      <c r="D27" s="156">
        <f t="shared" si="0"/>
        <v>1.3583815028901734E-2</v>
      </c>
      <c r="E27" s="155">
        <v>100</v>
      </c>
      <c r="F27" s="242">
        <f t="shared" si="1"/>
        <v>1.2672665061462425E-2</v>
      </c>
      <c r="G27" s="155">
        <v>135</v>
      </c>
      <c r="H27" s="242">
        <f t="shared" si="2"/>
        <v>1.4347964714634924E-2</v>
      </c>
      <c r="I27" s="22"/>
    </row>
    <row r="28" spans="1:9" x14ac:dyDescent="0.3">
      <c r="A28">
        <v>20</v>
      </c>
      <c r="B28" s="4" t="s">
        <v>14</v>
      </c>
      <c r="C28" s="155">
        <v>112</v>
      </c>
      <c r="D28" s="156">
        <f t="shared" si="0"/>
        <v>6.4739884393063586E-3</v>
      </c>
      <c r="E28" s="127">
        <v>62</v>
      </c>
      <c r="F28" s="242">
        <f t="shared" si="1"/>
        <v>7.8570523381067039E-3</v>
      </c>
      <c r="G28" s="127">
        <v>50</v>
      </c>
      <c r="H28" s="242">
        <f t="shared" si="2"/>
        <v>5.3140610054203423E-3</v>
      </c>
      <c r="I28" s="22"/>
    </row>
    <row r="29" spans="1:9" x14ac:dyDescent="0.3">
      <c r="A29">
        <v>21</v>
      </c>
      <c r="B29" s="8" t="s">
        <v>307</v>
      </c>
      <c r="C29" s="155">
        <v>57</v>
      </c>
      <c r="D29" s="156">
        <f t="shared" si="0"/>
        <v>3.2947976878612718E-3</v>
      </c>
      <c r="E29" s="155">
        <v>30</v>
      </c>
      <c r="F29" s="242">
        <f t="shared" si="1"/>
        <v>3.8017995184387275E-3</v>
      </c>
      <c r="G29" s="155">
        <v>27</v>
      </c>
      <c r="H29" s="242">
        <f t="shared" si="2"/>
        <v>2.869592942926985E-3</v>
      </c>
      <c r="I29" s="22"/>
    </row>
    <row r="30" spans="1:9" x14ac:dyDescent="0.3">
      <c r="A30">
        <v>22</v>
      </c>
      <c r="B30" s="4" t="s">
        <v>308</v>
      </c>
      <c r="C30" s="155">
        <v>108</v>
      </c>
      <c r="D30" s="156">
        <f t="shared" si="0"/>
        <v>6.2427745664739888E-3</v>
      </c>
      <c r="E30" s="127">
        <v>41</v>
      </c>
      <c r="F30" s="242">
        <f t="shared" si="1"/>
        <v>5.1957926751995944E-3</v>
      </c>
      <c r="G30" s="127">
        <v>67</v>
      </c>
      <c r="H30" s="242">
        <f t="shared" si="2"/>
        <v>7.1208417472632584E-3</v>
      </c>
      <c r="I30" s="22"/>
    </row>
    <row r="31" spans="1:9" x14ac:dyDescent="0.3">
      <c r="A31">
        <v>23</v>
      </c>
      <c r="B31" s="4" t="s">
        <v>154</v>
      </c>
      <c r="C31" s="155">
        <v>12</v>
      </c>
      <c r="D31" s="156">
        <f t="shared" si="0"/>
        <v>6.9364161849710981E-4</v>
      </c>
      <c r="E31" s="127">
        <v>3</v>
      </c>
      <c r="F31" s="242">
        <f t="shared" si="1"/>
        <v>3.8017995184387278E-4</v>
      </c>
      <c r="G31" s="127">
        <v>9</v>
      </c>
      <c r="H31" s="242">
        <f t="shared" si="2"/>
        <v>9.5653098097566163E-4</v>
      </c>
      <c r="I31" s="22"/>
    </row>
    <row r="32" spans="1:9" x14ac:dyDescent="0.3">
      <c r="A32">
        <v>24</v>
      </c>
      <c r="B32" s="4" t="s">
        <v>15</v>
      </c>
      <c r="C32" s="155">
        <v>192</v>
      </c>
      <c r="D32" s="156">
        <f t="shared" si="0"/>
        <v>1.1098265895953757E-2</v>
      </c>
      <c r="E32" s="127">
        <v>75</v>
      </c>
      <c r="F32" s="242">
        <f t="shared" si="1"/>
        <v>9.5044987960968188E-3</v>
      </c>
      <c r="G32" s="127">
        <v>117</v>
      </c>
      <c r="H32" s="242">
        <f t="shared" si="2"/>
        <v>1.2434902752683601E-2</v>
      </c>
      <c r="I32" s="22"/>
    </row>
    <row r="33" spans="1:9" x14ac:dyDescent="0.3">
      <c r="A33">
        <v>25</v>
      </c>
      <c r="B33" s="4" t="s">
        <v>16</v>
      </c>
      <c r="C33" s="155">
        <v>32</v>
      </c>
      <c r="D33" s="156">
        <f t="shared" si="0"/>
        <v>1.8497109826589595E-3</v>
      </c>
      <c r="E33" s="127">
        <v>16</v>
      </c>
      <c r="F33" s="242">
        <f t="shared" si="1"/>
        <v>2.0276264098339882E-3</v>
      </c>
      <c r="G33" s="127">
        <v>16</v>
      </c>
      <c r="H33" s="242">
        <f t="shared" si="2"/>
        <v>1.7004995217345096E-3</v>
      </c>
      <c r="I33" s="22"/>
    </row>
    <row r="34" spans="1:9" x14ac:dyDescent="0.3">
      <c r="A34">
        <v>26</v>
      </c>
      <c r="B34" s="4" t="s">
        <v>17</v>
      </c>
      <c r="C34" s="155">
        <v>25</v>
      </c>
      <c r="D34" s="156">
        <f t="shared" si="0"/>
        <v>1.4450867052023121E-3</v>
      </c>
      <c r="E34" s="127">
        <v>12</v>
      </c>
      <c r="F34" s="242">
        <f t="shared" si="1"/>
        <v>1.5207198073754911E-3</v>
      </c>
      <c r="G34" s="127">
        <v>13</v>
      </c>
      <c r="H34" s="242">
        <f t="shared" si="2"/>
        <v>1.381655861409289E-3</v>
      </c>
      <c r="I34" s="22"/>
    </row>
    <row r="35" spans="1:9" x14ac:dyDescent="0.3">
      <c r="A35">
        <v>27</v>
      </c>
      <c r="B35" s="4" t="s">
        <v>18</v>
      </c>
      <c r="C35" s="155">
        <v>7</v>
      </c>
      <c r="D35" s="156">
        <f t="shared" si="0"/>
        <v>4.0462427745664741E-4</v>
      </c>
      <c r="E35" s="127">
        <v>4</v>
      </c>
      <c r="F35" s="242">
        <f t="shared" si="1"/>
        <v>5.0690660245849705E-4</v>
      </c>
      <c r="G35" s="127">
        <v>3</v>
      </c>
      <c r="H35" s="242">
        <f t="shared" si="2"/>
        <v>3.1884366032522052E-4</v>
      </c>
      <c r="I35" s="22"/>
    </row>
    <row r="36" spans="1:9" x14ac:dyDescent="0.3">
      <c r="A36">
        <v>28</v>
      </c>
      <c r="B36" s="4" t="s">
        <v>19</v>
      </c>
      <c r="C36" s="155">
        <v>15</v>
      </c>
      <c r="D36" s="156">
        <f t="shared" si="0"/>
        <v>8.6705202312138728E-4</v>
      </c>
      <c r="E36" s="127">
        <v>10</v>
      </c>
      <c r="F36" s="242">
        <f t="shared" si="1"/>
        <v>1.2672665061462425E-3</v>
      </c>
      <c r="G36" s="127">
        <v>5</v>
      </c>
      <c r="H36" s="242">
        <f t="shared" si="2"/>
        <v>5.3140610054203423E-4</v>
      </c>
      <c r="I36" s="22"/>
    </row>
    <row r="37" spans="1:9" x14ac:dyDescent="0.3">
      <c r="A37">
        <v>29</v>
      </c>
      <c r="B37" s="4" t="s">
        <v>309</v>
      </c>
      <c r="C37" s="155">
        <v>187</v>
      </c>
      <c r="D37" s="156">
        <f t="shared" si="0"/>
        <v>1.0809248554913295E-2</v>
      </c>
      <c r="E37" s="127">
        <v>78</v>
      </c>
      <c r="F37" s="242">
        <f t="shared" si="1"/>
        <v>9.8846787479406912E-3</v>
      </c>
      <c r="G37" s="127">
        <v>109</v>
      </c>
      <c r="H37" s="242">
        <f t="shared" si="2"/>
        <v>1.1584652991816347E-2</v>
      </c>
      <c r="I37" s="22"/>
    </row>
    <row r="38" spans="1:9" x14ac:dyDescent="0.3">
      <c r="A38">
        <v>30</v>
      </c>
      <c r="B38" s="4" t="s">
        <v>310</v>
      </c>
      <c r="C38" s="155">
        <v>5</v>
      </c>
      <c r="D38" s="156">
        <f t="shared" si="0"/>
        <v>2.8901734104046245E-4</v>
      </c>
      <c r="E38" s="127">
        <v>1</v>
      </c>
      <c r="F38" s="242">
        <f t="shared" si="1"/>
        <v>1.2672665061462426E-4</v>
      </c>
      <c r="G38" s="127">
        <v>4</v>
      </c>
      <c r="H38" s="242">
        <f t="shared" si="2"/>
        <v>4.251248804336274E-4</v>
      </c>
      <c r="I38" s="22"/>
    </row>
    <row r="39" spans="1:9" x14ac:dyDescent="0.3">
      <c r="A39">
        <v>31</v>
      </c>
      <c r="B39" s="4" t="s">
        <v>20</v>
      </c>
      <c r="C39" s="155">
        <v>77</v>
      </c>
      <c r="D39" s="156">
        <f t="shared" si="0"/>
        <v>4.4508670520231218E-3</v>
      </c>
      <c r="E39" s="127">
        <v>60</v>
      </c>
      <c r="F39" s="242">
        <f t="shared" si="1"/>
        <v>7.603599036877455E-3</v>
      </c>
      <c r="G39" s="127">
        <v>17</v>
      </c>
      <c r="H39" s="242">
        <f t="shared" si="2"/>
        <v>1.8067807418429163E-3</v>
      </c>
      <c r="I39" s="22"/>
    </row>
    <row r="40" spans="1:9" x14ac:dyDescent="0.3">
      <c r="A40">
        <v>32</v>
      </c>
      <c r="B40" s="4" t="s">
        <v>311</v>
      </c>
      <c r="C40" s="155">
        <v>8</v>
      </c>
      <c r="D40" s="156">
        <f t="shared" si="0"/>
        <v>4.6242774566473987E-4</v>
      </c>
      <c r="E40" s="127">
        <v>1</v>
      </c>
      <c r="F40" s="242">
        <f t="shared" si="1"/>
        <v>1.2672665061462426E-4</v>
      </c>
      <c r="G40" s="127">
        <v>7</v>
      </c>
      <c r="H40" s="242">
        <f t="shared" si="2"/>
        <v>7.4396854075884787E-4</v>
      </c>
      <c r="I40" s="22"/>
    </row>
    <row r="41" spans="1:9" x14ac:dyDescent="0.3">
      <c r="A41">
        <v>33</v>
      </c>
      <c r="B41" s="4" t="s">
        <v>21</v>
      </c>
      <c r="C41" s="155">
        <v>4</v>
      </c>
      <c r="D41" s="156">
        <f t="shared" si="0"/>
        <v>2.3121387283236994E-4</v>
      </c>
      <c r="E41" s="127">
        <v>2</v>
      </c>
      <c r="F41" s="242">
        <f t="shared" si="1"/>
        <v>2.5345330122924852E-4</v>
      </c>
      <c r="G41" s="127">
        <v>2</v>
      </c>
      <c r="H41" s="242">
        <f t="shared" si="2"/>
        <v>2.125624402168137E-4</v>
      </c>
      <c r="I41" s="22"/>
    </row>
    <row r="42" spans="1:9" x14ac:dyDescent="0.3">
      <c r="A42">
        <v>34</v>
      </c>
      <c r="B42" s="4" t="s">
        <v>22</v>
      </c>
      <c r="C42" s="155">
        <v>159</v>
      </c>
      <c r="D42" s="156">
        <f t="shared" si="0"/>
        <v>9.1907514450867058E-3</v>
      </c>
      <c r="E42" s="127">
        <v>65</v>
      </c>
      <c r="F42" s="242">
        <f t="shared" si="1"/>
        <v>8.2372322899505763E-3</v>
      </c>
      <c r="G42" s="127">
        <v>94</v>
      </c>
      <c r="H42" s="242">
        <f t="shared" si="2"/>
        <v>9.9904346901902429E-3</v>
      </c>
      <c r="I42" s="22"/>
    </row>
    <row r="43" spans="1:9" x14ac:dyDescent="0.3">
      <c r="A43">
        <v>35</v>
      </c>
      <c r="B43" s="4" t="s">
        <v>23</v>
      </c>
      <c r="C43" s="155">
        <v>22</v>
      </c>
      <c r="D43" s="156">
        <f t="shared" si="0"/>
        <v>1.2716763005780347E-3</v>
      </c>
      <c r="E43" s="127">
        <v>12</v>
      </c>
      <c r="F43" s="242">
        <f t="shared" si="1"/>
        <v>1.5207198073754911E-3</v>
      </c>
      <c r="G43" s="127">
        <v>10</v>
      </c>
      <c r="H43" s="242">
        <f t="shared" si="2"/>
        <v>1.0628122010840685E-3</v>
      </c>
      <c r="I43" s="22"/>
    </row>
    <row r="44" spans="1:9" x14ac:dyDescent="0.3">
      <c r="A44">
        <v>36</v>
      </c>
      <c r="B44" s="4" t="s">
        <v>24</v>
      </c>
      <c r="C44" s="155">
        <v>368</v>
      </c>
      <c r="D44" s="156">
        <f t="shared" si="0"/>
        <v>2.1271676300578034E-2</v>
      </c>
      <c r="E44" s="127">
        <v>177</v>
      </c>
      <c r="F44" s="242">
        <f t="shared" si="1"/>
        <v>2.2430617158788493E-2</v>
      </c>
      <c r="G44" s="127">
        <v>191</v>
      </c>
      <c r="H44" s="242">
        <f t="shared" si="2"/>
        <v>2.0299713040705707E-2</v>
      </c>
      <c r="I44" s="22"/>
    </row>
    <row r="45" spans="1:9" x14ac:dyDescent="0.3">
      <c r="A45">
        <v>37</v>
      </c>
      <c r="B45" s="4" t="s">
        <v>25</v>
      </c>
      <c r="C45" s="155">
        <v>2</v>
      </c>
      <c r="D45" s="156">
        <f t="shared" si="0"/>
        <v>1.1560693641618497E-4</v>
      </c>
      <c r="E45" s="127">
        <v>0</v>
      </c>
      <c r="F45" s="242">
        <f t="shared" si="1"/>
        <v>0</v>
      </c>
      <c r="G45" s="127">
        <v>2</v>
      </c>
      <c r="H45" s="242">
        <f t="shared" si="2"/>
        <v>2.125624402168137E-4</v>
      </c>
      <c r="I45" s="22"/>
    </row>
    <row r="46" spans="1:9" x14ac:dyDescent="0.3">
      <c r="A46">
        <v>38</v>
      </c>
      <c r="B46" s="4" t="s">
        <v>26</v>
      </c>
      <c r="C46" s="155">
        <v>131</v>
      </c>
      <c r="D46" s="156">
        <f t="shared" si="0"/>
        <v>7.5722543352601153E-3</v>
      </c>
      <c r="E46" s="127">
        <v>64</v>
      </c>
      <c r="F46" s="242">
        <f t="shared" si="1"/>
        <v>8.1105056393359527E-3</v>
      </c>
      <c r="G46" s="127">
        <v>67</v>
      </c>
      <c r="H46" s="242">
        <f t="shared" si="2"/>
        <v>7.1208417472632584E-3</v>
      </c>
      <c r="I46" s="22"/>
    </row>
    <row r="47" spans="1:9" x14ac:dyDescent="0.3">
      <c r="A47">
        <v>39</v>
      </c>
      <c r="B47" s="4" t="s">
        <v>27</v>
      </c>
      <c r="C47" s="155">
        <v>217</v>
      </c>
      <c r="D47" s="156">
        <f t="shared" si="0"/>
        <v>1.254335260115607E-2</v>
      </c>
      <c r="E47" s="127">
        <v>89</v>
      </c>
      <c r="F47" s="242">
        <f t="shared" si="1"/>
        <v>1.1278671904701559E-2</v>
      </c>
      <c r="G47" s="127">
        <v>128</v>
      </c>
      <c r="H47" s="242">
        <f t="shared" si="2"/>
        <v>1.3603996173876077E-2</v>
      </c>
      <c r="I47" s="22"/>
    </row>
    <row r="48" spans="1:9" x14ac:dyDescent="0.3">
      <c r="A48">
        <v>40</v>
      </c>
      <c r="B48" s="4" t="s">
        <v>28</v>
      </c>
      <c r="C48" s="155">
        <v>6</v>
      </c>
      <c r="D48" s="156">
        <f t="shared" si="0"/>
        <v>3.468208092485549E-4</v>
      </c>
      <c r="E48" s="127">
        <v>1</v>
      </c>
      <c r="F48" s="242">
        <f t="shared" si="1"/>
        <v>1.2672665061462426E-4</v>
      </c>
      <c r="G48" s="127">
        <v>5</v>
      </c>
      <c r="H48" s="242">
        <f t="shared" si="2"/>
        <v>5.3140610054203423E-4</v>
      </c>
      <c r="I48" s="22"/>
    </row>
    <row r="49" spans="1:9" x14ac:dyDescent="0.3">
      <c r="A49">
        <v>41</v>
      </c>
      <c r="B49" s="4" t="s">
        <v>29</v>
      </c>
      <c r="C49" s="155">
        <v>4</v>
      </c>
      <c r="D49" s="156">
        <f t="shared" si="0"/>
        <v>2.3121387283236994E-4</v>
      </c>
      <c r="E49" s="127">
        <v>2</v>
      </c>
      <c r="F49" s="242">
        <f t="shared" si="1"/>
        <v>2.5345330122924852E-4</v>
      </c>
      <c r="G49" s="127">
        <v>2</v>
      </c>
      <c r="H49" s="242">
        <f t="shared" si="2"/>
        <v>2.125624402168137E-4</v>
      </c>
      <c r="I49" s="22"/>
    </row>
    <row r="50" spans="1:9" x14ac:dyDescent="0.3">
      <c r="A50">
        <v>42</v>
      </c>
      <c r="B50" s="4" t="s">
        <v>312</v>
      </c>
      <c r="C50" s="155">
        <v>165</v>
      </c>
      <c r="D50" s="156">
        <f t="shared" si="0"/>
        <v>9.5375722543352606E-3</v>
      </c>
      <c r="E50" s="127">
        <v>64</v>
      </c>
      <c r="F50" s="242">
        <f t="shared" si="1"/>
        <v>8.1105056393359527E-3</v>
      </c>
      <c r="G50" s="127">
        <v>101</v>
      </c>
      <c r="H50" s="242">
        <f t="shared" si="2"/>
        <v>1.0734403230949091E-2</v>
      </c>
      <c r="I50" s="22"/>
    </row>
    <row r="51" spans="1:9" x14ac:dyDescent="0.3">
      <c r="A51">
        <v>43</v>
      </c>
      <c r="B51" s="4" t="s">
        <v>30</v>
      </c>
      <c r="C51" s="155">
        <v>12</v>
      </c>
      <c r="D51" s="156">
        <f t="shared" si="0"/>
        <v>6.9364161849710981E-4</v>
      </c>
      <c r="E51" s="127">
        <v>6</v>
      </c>
      <c r="F51" s="242">
        <f t="shared" si="1"/>
        <v>7.6035990368774557E-4</v>
      </c>
      <c r="G51" s="127">
        <v>6</v>
      </c>
      <c r="H51" s="242">
        <f t="shared" si="2"/>
        <v>6.3768732065044105E-4</v>
      </c>
      <c r="I51" s="22"/>
    </row>
    <row r="52" spans="1:9" x14ac:dyDescent="0.3">
      <c r="A52">
        <v>44</v>
      </c>
      <c r="B52" s="4" t="s">
        <v>313</v>
      </c>
      <c r="C52" s="167">
        <v>1901</v>
      </c>
      <c r="D52" s="171">
        <f t="shared" si="0"/>
        <v>0.10988439306358382</v>
      </c>
      <c r="E52" s="265">
        <v>889</v>
      </c>
      <c r="F52" s="175">
        <f t="shared" si="1"/>
        <v>0.11265999239640097</v>
      </c>
      <c r="G52" s="265">
        <v>1012</v>
      </c>
      <c r="H52" s="175">
        <f t="shared" si="2"/>
        <v>0.10755659474970773</v>
      </c>
      <c r="I52" s="22"/>
    </row>
    <row r="53" spans="1:9" x14ac:dyDescent="0.3">
      <c r="A53">
        <v>45</v>
      </c>
      <c r="B53" s="4" t="s">
        <v>314</v>
      </c>
      <c r="C53" s="155">
        <v>5</v>
      </c>
      <c r="D53" s="156">
        <f t="shared" si="0"/>
        <v>2.8901734104046245E-4</v>
      </c>
      <c r="E53" s="127">
        <v>1</v>
      </c>
      <c r="F53" s="242">
        <f t="shared" si="1"/>
        <v>1.2672665061462426E-4</v>
      </c>
      <c r="G53" s="127">
        <v>4</v>
      </c>
      <c r="H53" s="242">
        <f t="shared" si="2"/>
        <v>4.251248804336274E-4</v>
      </c>
      <c r="I53" s="22"/>
    </row>
    <row r="54" spans="1:9" x14ac:dyDescent="0.3">
      <c r="A54">
        <v>46</v>
      </c>
      <c r="B54" s="4" t="s">
        <v>315</v>
      </c>
      <c r="C54" s="155">
        <v>68</v>
      </c>
      <c r="D54" s="156">
        <f t="shared" si="0"/>
        <v>3.9306358381502888E-3</v>
      </c>
      <c r="E54" s="155">
        <v>31</v>
      </c>
      <c r="F54" s="242">
        <f t="shared" si="1"/>
        <v>3.9285261690533519E-3</v>
      </c>
      <c r="G54" s="155">
        <v>37</v>
      </c>
      <c r="H54" s="242">
        <f t="shared" si="2"/>
        <v>3.932405144011053E-3</v>
      </c>
      <c r="I54" s="22"/>
    </row>
    <row r="55" spans="1:9" x14ac:dyDescent="0.3">
      <c r="A55">
        <v>47</v>
      </c>
      <c r="B55" s="4" t="s">
        <v>316</v>
      </c>
      <c r="C55" s="155">
        <v>77</v>
      </c>
      <c r="D55" s="156">
        <f t="shared" si="0"/>
        <v>4.4508670520231218E-3</v>
      </c>
      <c r="E55" s="127">
        <v>28</v>
      </c>
      <c r="F55" s="242">
        <f t="shared" si="1"/>
        <v>3.5483462172094791E-3</v>
      </c>
      <c r="G55" s="127">
        <v>49</v>
      </c>
      <c r="H55" s="242">
        <f t="shared" si="2"/>
        <v>5.2077797853119353E-3</v>
      </c>
      <c r="I55" s="22"/>
    </row>
    <row r="56" spans="1:9" x14ac:dyDescent="0.3">
      <c r="A56">
        <v>48</v>
      </c>
      <c r="B56" s="4" t="s">
        <v>155</v>
      </c>
      <c r="C56" s="155">
        <v>20</v>
      </c>
      <c r="D56" s="156">
        <f t="shared" si="0"/>
        <v>1.1560693641618498E-3</v>
      </c>
      <c r="E56" s="127">
        <v>7</v>
      </c>
      <c r="F56" s="242">
        <f t="shared" si="1"/>
        <v>8.8708655430236978E-4</v>
      </c>
      <c r="G56" s="127">
        <v>13</v>
      </c>
      <c r="H56" s="242">
        <f t="shared" si="2"/>
        <v>1.381655861409289E-3</v>
      </c>
      <c r="I56" s="22"/>
    </row>
    <row r="57" spans="1:9" x14ac:dyDescent="0.3">
      <c r="A57">
        <v>49</v>
      </c>
      <c r="B57" s="4" t="s">
        <v>317</v>
      </c>
      <c r="C57" s="155">
        <v>257</v>
      </c>
      <c r="D57" s="156">
        <f t="shared" si="0"/>
        <v>1.4855491329479768E-2</v>
      </c>
      <c r="E57" s="127">
        <v>134</v>
      </c>
      <c r="F57" s="242">
        <f t="shared" si="1"/>
        <v>1.698137118235965E-2</v>
      </c>
      <c r="G57" s="127">
        <v>123</v>
      </c>
      <c r="H57" s="242">
        <f t="shared" si="2"/>
        <v>1.3072590073334042E-2</v>
      </c>
      <c r="I57" s="22"/>
    </row>
    <row r="58" spans="1:9" x14ac:dyDescent="0.3">
      <c r="A58">
        <v>50</v>
      </c>
      <c r="B58" s="8" t="s">
        <v>318</v>
      </c>
      <c r="C58" s="155">
        <v>0</v>
      </c>
      <c r="D58" s="156">
        <f t="shared" si="0"/>
        <v>0</v>
      </c>
      <c r="E58" s="155">
        <v>0</v>
      </c>
      <c r="F58" s="242">
        <f t="shared" si="1"/>
        <v>0</v>
      </c>
      <c r="G58" s="155">
        <v>0</v>
      </c>
      <c r="H58" s="242">
        <f t="shared" si="2"/>
        <v>0</v>
      </c>
      <c r="I58" s="22"/>
    </row>
    <row r="59" spans="1:9" x14ac:dyDescent="0.3">
      <c r="A59">
        <v>51</v>
      </c>
      <c r="B59" s="8" t="s">
        <v>322</v>
      </c>
      <c r="C59" s="155">
        <v>15</v>
      </c>
      <c r="D59" s="156">
        <f t="shared" si="0"/>
        <v>8.6705202312138728E-4</v>
      </c>
      <c r="E59" s="127">
        <v>8</v>
      </c>
      <c r="F59" s="242">
        <f t="shared" si="1"/>
        <v>1.0138132049169941E-3</v>
      </c>
      <c r="G59" s="127">
        <v>7</v>
      </c>
      <c r="H59" s="242">
        <f t="shared" si="2"/>
        <v>7.4396854075884787E-4</v>
      </c>
      <c r="I59" s="22"/>
    </row>
    <row r="60" spans="1:9" x14ac:dyDescent="0.3">
      <c r="A60">
        <v>52</v>
      </c>
      <c r="B60" s="4" t="s">
        <v>39</v>
      </c>
      <c r="C60" s="155">
        <v>0</v>
      </c>
      <c r="D60" s="156">
        <f t="shared" si="0"/>
        <v>0</v>
      </c>
      <c r="E60" s="127">
        <v>0</v>
      </c>
      <c r="F60" s="242">
        <f t="shared" si="1"/>
        <v>0</v>
      </c>
      <c r="G60" s="127">
        <v>0</v>
      </c>
      <c r="H60" s="242">
        <f t="shared" si="2"/>
        <v>0</v>
      </c>
      <c r="I60" s="22"/>
    </row>
    <row r="61" spans="1:9" x14ac:dyDescent="0.3">
      <c r="A61">
        <v>53</v>
      </c>
      <c r="B61" s="4" t="s">
        <v>31</v>
      </c>
      <c r="C61" s="155">
        <v>18</v>
      </c>
      <c r="D61" s="156">
        <f t="shared" si="0"/>
        <v>1.0404624277456647E-3</v>
      </c>
      <c r="E61" s="127">
        <v>6</v>
      </c>
      <c r="F61" s="242">
        <f t="shared" si="1"/>
        <v>7.6035990368774557E-4</v>
      </c>
      <c r="G61" s="127">
        <v>12</v>
      </c>
      <c r="H61" s="242">
        <f t="shared" si="2"/>
        <v>1.2753746413008821E-3</v>
      </c>
      <c r="I61" s="22"/>
    </row>
    <row r="62" spans="1:9" x14ac:dyDescent="0.3">
      <c r="A62">
        <v>54</v>
      </c>
      <c r="B62" s="4" t="s">
        <v>32</v>
      </c>
      <c r="C62" s="167">
        <v>1481</v>
      </c>
      <c r="D62" s="171">
        <f t="shared" si="0"/>
        <v>8.560693641618497E-2</v>
      </c>
      <c r="E62" s="265">
        <v>700</v>
      </c>
      <c r="F62" s="175">
        <f t="shared" si="1"/>
        <v>8.8708655430236982E-2</v>
      </c>
      <c r="G62" s="265">
        <v>781</v>
      </c>
      <c r="H62" s="175">
        <f t="shared" si="2"/>
        <v>8.3005632904665741E-2</v>
      </c>
      <c r="I62" s="22"/>
    </row>
    <row r="63" spans="1:9" x14ac:dyDescent="0.3">
      <c r="A63">
        <v>55</v>
      </c>
      <c r="B63" s="4" t="s">
        <v>33</v>
      </c>
      <c r="C63" s="155">
        <v>966</v>
      </c>
      <c r="D63" s="156">
        <f t="shared" si="0"/>
        <v>5.5838150289017341E-2</v>
      </c>
      <c r="E63" s="155">
        <v>476</v>
      </c>
      <c r="F63" s="242">
        <f t="shared" si="1"/>
        <v>6.0321885692561146E-2</v>
      </c>
      <c r="G63" s="155">
        <v>490</v>
      </c>
      <c r="H63" s="242">
        <f t="shared" si="2"/>
        <v>5.2077797853119355E-2</v>
      </c>
      <c r="I63" s="22"/>
    </row>
    <row r="64" spans="1:9" x14ac:dyDescent="0.3">
      <c r="A64">
        <v>56</v>
      </c>
      <c r="B64" s="8" t="s">
        <v>34</v>
      </c>
      <c r="C64" s="155">
        <v>114</v>
      </c>
      <c r="D64" s="156">
        <f t="shared" si="0"/>
        <v>6.5895953757225435E-3</v>
      </c>
      <c r="E64" s="155">
        <v>44</v>
      </c>
      <c r="F64" s="242">
        <f t="shared" si="1"/>
        <v>5.5759726270434668E-3</v>
      </c>
      <c r="G64" s="155">
        <v>70</v>
      </c>
      <c r="H64" s="242">
        <f t="shared" si="2"/>
        <v>7.4396854075884792E-3</v>
      </c>
      <c r="I64" s="22"/>
    </row>
    <row r="65" spans="1:10" x14ac:dyDescent="0.3">
      <c r="A65">
        <v>57</v>
      </c>
      <c r="B65" s="8" t="s">
        <v>319</v>
      </c>
      <c r="C65" s="155">
        <v>28</v>
      </c>
      <c r="D65" s="156">
        <f t="shared" si="0"/>
        <v>1.6184971098265897E-3</v>
      </c>
      <c r="E65" s="155">
        <v>11</v>
      </c>
      <c r="F65" s="242">
        <f t="shared" si="1"/>
        <v>1.3939931567608667E-3</v>
      </c>
      <c r="G65" s="155">
        <v>17</v>
      </c>
      <c r="H65" s="242">
        <f t="shared" si="2"/>
        <v>1.8067807418429163E-3</v>
      </c>
      <c r="I65" s="22"/>
    </row>
    <row r="66" spans="1:10" x14ac:dyDescent="0.3">
      <c r="A66">
        <v>58</v>
      </c>
      <c r="B66" s="4" t="s">
        <v>320</v>
      </c>
      <c r="C66" s="155">
        <v>14</v>
      </c>
      <c r="D66" s="156">
        <f t="shared" si="0"/>
        <v>8.0924855491329483E-4</v>
      </c>
      <c r="E66" s="127">
        <v>7</v>
      </c>
      <c r="F66" s="242">
        <f t="shared" si="1"/>
        <v>8.8708655430236978E-4</v>
      </c>
      <c r="G66" s="127">
        <v>7</v>
      </c>
      <c r="H66" s="242">
        <f t="shared" si="2"/>
        <v>7.4396854075884787E-4</v>
      </c>
      <c r="I66" s="22"/>
    </row>
    <row r="67" spans="1:10" x14ac:dyDescent="0.3">
      <c r="A67">
        <v>59</v>
      </c>
      <c r="B67" s="4" t="s">
        <v>321</v>
      </c>
      <c r="C67" s="167">
        <v>1208</v>
      </c>
      <c r="D67" s="171">
        <f t="shared" si="0"/>
        <v>6.9826589595375729E-2</v>
      </c>
      <c r="E67" s="167">
        <v>533</v>
      </c>
      <c r="F67" s="175">
        <f t="shared" si="1"/>
        <v>6.7545304777594725E-2</v>
      </c>
      <c r="G67" s="167">
        <v>675</v>
      </c>
      <c r="H67" s="175">
        <f t="shared" si="2"/>
        <v>7.1739823573174613E-2</v>
      </c>
      <c r="I67" s="22"/>
    </row>
    <row r="68" spans="1:10" x14ac:dyDescent="0.3">
      <c r="A68">
        <v>60</v>
      </c>
      <c r="B68" s="8" t="s">
        <v>156</v>
      </c>
      <c r="C68" s="155">
        <v>39</v>
      </c>
      <c r="D68" s="156">
        <f t="shared" si="0"/>
        <v>2.2543352601156071E-3</v>
      </c>
      <c r="E68" s="155">
        <v>17</v>
      </c>
      <c r="F68" s="242">
        <f t="shared" si="1"/>
        <v>2.1543530604486122E-3</v>
      </c>
      <c r="G68" s="155">
        <v>22</v>
      </c>
      <c r="H68" s="242">
        <f t="shared" si="2"/>
        <v>2.3381868423849508E-3</v>
      </c>
      <c r="I68" s="22"/>
    </row>
    <row r="69" spans="1:10" x14ac:dyDescent="0.3">
      <c r="A69">
        <v>61</v>
      </c>
      <c r="B69" s="8" t="s">
        <v>35</v>
      </c>
      <c r="C69" s="155">
        <v>826</v>
      </c>
      <c r="D69" s="156">
        <f t="shared" si="0"/>
        <v>4.774566473988439E-2</v>
      </c>
      <c r="E69" s="127">
        <v>395</v>
      </c>
      <c r="F69" s="242">
        <f t="shared" si="1"/>
        <v>5.0057026992776581E-2</v>
      </c>
      <c r="G69" s="127">
        <v>431</v>
      </c>
      <c r="H69" s="242">
        <f t="shared" si="2"/>
        <v>4.5807205866723349E-2</v>
      </c>
      <c r="I69" s="22"/>
    </row>
    <row r="70" spans="1:10" x14ac:dyDescent="0.3">
      <c r="A70">
        <v>62</v>
      </c>
      <c r="B70" s="4" t="s">
        <v>36</v>
      </c>
      <c r="C70" s="169">
        <v>11</v>
      </c>
      <c r="D70" s="172">
        <f t="shared" si="0"/>
        <v>6.3583815028901735E-4</v>
      </c>
      <c r="E70" s="129">
        <v>5</v>
      </c>
      <c r="F70" s="264">
        <f t="shared" si="1"/>
        <v>6.3363325307312125E-4</v>
      </c>
      <c r="G70" s="129">
        <v>6</v>
      </c>
      <c r="H70" s="264">
        <f t="shared" si="2"/>
        <v>6.3768732065044105E-4</v>
      </c>
      <c r="I70" s="97"/>
    </row>
    <row r="71" spans="1:10" x14ac:dyDescent="0.3">
      <c r="D71" s="29"/>
      <c r="E71" s="29"/>
      <c r="F71" s="29"/>
      <c r="G71" s="29"/>
      <c r="H71" s="29"/>
    </row>
    <row r="72" spans="1:10" x14ac:dyDescent="0.3">
      <c r="B72" s="6" t="s">
        <v>68</v>
      </c>
      <c r="C72" s="6"/>
    </row>
    <row r="73" spans="1:10" x14ac:dyDescent="0.3">
      <c r="B73" s="113" t="s">
        <v>43</v>
      </c>
      <c r="C73" s="113"/>
      <c r="D73" s="113"/>
      <c r="E73" s="113"/>
      <c r="F73" s="113"/>
      <c r="G73" s="113"/>
      <c r="H73" s="113"/>
      <c r="I73" s="113"/>
      <c r="J73" s="113"/>
    </row>
    <row r="74" spans="1:10" x14ac:dyDescent="0.3">
      <c r="B74" s="113"/>
      <c r="C74" s="113"/>
      <c r="D74" s="113"/>
      <c r="E74" s="113"/>
      <c r="F74" s="113"/>
      <c r="G74" s="113"/>
      <c r="H74" s="113"/>
      <c r="I74" s="113"/>
      <c r="J74" s="113"/>
    </row>
  </sheetData>
  <mergeCells count="1">
    <mergeCell ref="B1:I1"/>
  </mergeCells>
  <phoneticPr fontId="3" type="noConversion"/>
  <hyperlinks>
    <hyperlink ref="B6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AB264"/>
  <sheetViews>
    <sheetView zoomScaleNormal="10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1" sqref="B1:F1"/>
    </sheetView>
  </sheetViews>
  <sheetFormatPr baseColWidth="10" defaultRowHeight="13" outlineLevelCol="1" x14ac:dyDescent="0.3"/>
  <cols>
    <col min="1" max="1" width="3" customWidth="1"/>
    <col min="2" max="2" width="57.7265625" customWidth="1"/>
    <col min="3" max="3" width="11.453125" style="1" customWidth="1"/>
    <col min="4" max="4" width="13.1796875" style="1" customWidth="1" outlineLevel="1"/>
    <col min="5" max="5" width="12.54296875" style="1" customWidth="1" outlineLevel="1"/>
    <col min="6" max="6" width="12.7265625" style="1" customWidth="1"/>
    <col min="7" max="8" width="11.453125" customWidth="1" outlineLevel="1"/>
    <col min="9" max="9" width="12.1796875" style="1" customWidth="1"/>
    <col min="10" max="10" width="11.453125" customWidth="1" outlineLevel="1"/>
    <col min="11" max="11" width="12.81640625" customWidth="1" outlineLevel="1"/>
    <col min="12" max="12" width="12.81640625" style="1" customWidth="1"/>
    <col min="13" max="14" width="11.453125" customWidth="1" outlineLevel="1"/>
    <col min="15" max="15" width="12.81640625" style="1" customWidth="1"/>
    <col min="16" max="17" width="11.453125" customWidth="1" outlineLevel="1"/>
    <col min="18" max="18" width="12.81640625" style="1" customWidth="1"/>
    <col min="19" max="20" width="11.453125" customWidth="1" outlineLevel="1"/>
    <col min="21" max="21" width="12.81640625" customWidth="1"/>
    <col min="22" max="23" width="11.453125" customWidth="1" outlineLevel="1"/>
  </cols>
  <sheetData>
    <row r="1" spans="1:28" x14ac:dyDescent="0.3">
      <c r="B1" s="271" t="s">
        <v>179</v>
      </c>
      <c r="C1" s="271"/>
      <c r="D1" s="271"/>
      <c r="E1" s="271"/>
      <c r="F1" s="271"/>
      <c r="I1" s="83"/>
      <c r="J1" s="111"/>
      <c r="K1" s="111"/>
    </row>
    <row r="2" spans="1:28" ht="14.5" x14ac:dyDescent="0.35">
      <c r="B2" s="14"/>
      <c r="H2" s="83"/>
      <c r="I2" s="123"/>
      <c r="J2" s="112"/>
      <c r="K2" s="111"/>
      <c r="P2" s="103"/>
      <c r="Q2" s="104"/>
      <c r="R2" s="104"/>
      <c r="S2" s="104"/>
    </row>
    <row r="3" spans="1:28" x14ac:dyDescent="0.3">
      <c r="I3" s="106"/>
      <c r="J3" s="108"/>
      <c r="K3" s="107"/>
      <c r="L3" s="110"/>
      <c r="P3" s="105"/>
      <c r="Q3" s="106"/>
      <c r="R3" s="106"/>
      <c r="S3" s="106"/>
    </row>
    <row r="4" spans="1:28" ht="15.5" x14ac:dyDescent="0.35">
      <c r="C4" s="34" t="s">
        <v>65</v>
      </c>
      <c r="H4" s="239"/>
      <c r="I4" s="106"/>
      <c r="J4" s="108"/>
      <c r="K4" s="107"/>
      <c r="L4" s="110"/>
      <c r="O4" s="106"/>
      <c r="P4" s="105"/>
      <c r="Q4" s="106"/>
      <c r="R4" s="106"/>
      <c r="S4" s="106"/>
    </row>
    <row r="5" spans="1:28" x14ac:dyDescent="0.3">
      <c r="I5" s="105"/>
      <c r="J5" s="107"/>
      <c r="K5" s="108"/>
      <c r="L5" s="107"/>
      <c r="P5" s="105"/>
      <c r="Q5" s="106"/>
      <c r="R5" s="106"/>
      <c r="S5" s="106"/>
    </row>
    <row r="6" spans="1:28" x14ac:dyDescent="0.3">
      <c r="H6" s="27"/>
      <c r="I6" s="105"/>
      <c r="J6" s="107"/>
      <c r="K6" s="107"/>
      <c r="L6" s="107"/>
    </row>
    <row r="7" spans="1:28" ht="39.75" customHeight="1" x14ac:dyDescent="0.3">
      <c r="B7" s="44" t="s">
        <v>90</v>
      </c>
      <c r="C7" s="283" t="s">
        <v>37</v>
      </c>
      <c r="D7" s="284"/>
      <c r="E7" s="285"/>
      <c r="F7" s="289" t="s">
        <v>55</v>
      </c>
      <c r="G7" s="290"/>
      <c r="H7" s="291"/>
      <c r="I7" s="292" t="s">
        <v>52</v>
      </c>
      <c r="J7" s="293"/>
      <c r="K7" s="294"/>
      <c r="L7" s="286" t="s">
        <v>49</v>
      </c>
      <c r="M7" s="287"/>
      <c r="N7" s="288"/>
      <c r="O7" s="286" t="s">
        <v>51</v>
      </c>
      <c r="P7" s="287"/>
      <c r="Q7" s="288"/>
      <c r="R7" s="286" t="s">
        <v>53</v>
      </c>
      <c r="S7" s="287"/>
      <c r="T7" s="288"/>
      <c r="U7" s="283" t="s">
        <v>54</v>
      </c>
      <c r="V7" s="284"/>
      <c r="W7" s="285"/>
      <c r="X7" s="283" t="s">
        <v>150</v>
      </c>
      <c r="Y7" s="284"/>
      <c r="Z7" s="285"/>
    </row>
    <row r="8" spans="1:28" ht="21.75" customHeight="1" x14ac:dyDescent="0.3">
      <c r="C8" s="35" t="s">
        <v>37</v>
      </c>
      <c r="D8" s="16" t="s">
        <v>44</v>
      </c>
      <c r="E8" s="18" t="s">
        <v>50</v>
      </c>
      <c r="F8" s="134" t="s">
        <v>37</v>
      </c>
      <c r="G8" s="16" t="s">
        <v>44</v>
      </c>
      <c r="H8" s="18" t="s">
        <v>50</v>
      </c>
      <c r="I8" s="135" t="s">
        <v>37</v>
      </c>
      <c r="J8" s="136" t="s">
        <v>44</v>
      </c>
      <c r="K8" s="18" t="s">
        <v>50</v>
      </c>
      <c r="L8" s="35" t="s">
        <v>37</v>
      </c>
      <c r="M8" s="16" t="s">
        <v>44</v>
      </c>
      <c r="N8" s="18" t="s">
        <v>50</v>
      </c>
      <c r="O8" s="35" t="s">
        <v>37</v>
      </c>
      <c r="P8" s="16" t="s">
        <v>44</v>
      </c>
      <c r="Q8" s="18" t="s">
        <v>50</v>
      </c>
      <c r="R8" s="35" t="s">
        <v>37</v>
      </c>
      <c r="S8" s="136" t="s">
        <v>44</v>
      </c>
      <c r="T8" s="18" t="s">
        <v>50</v>
      </c>
      <c r="U8" s="35" t="s">
        <v>37</v>
      </c>
      <c r="V8" s="16" t="s">
        <v>44</v>
      </c>
      <c r="W8" s="18" t="s">
        <v>50</v>
      </c>
      <c r="X8" s="35" t="s">
        <v>37</v>
      </c>
      <c r="Y8" s="16" t="s">
        <v>44</v>
      </c>
      <c r="Z8" s="18" t="s">
        <v>50</v>
      </c>
    </row>
    <row r="9" spans="1:28" ht="15.5" x14ac:dyDescent="0.35">
      <c r="B9" s="37" t="s">
        <v>37</v>
      </c>
      <c r="C9" s="176">
        <v>17300</v>
      </c>
      <c r="D9" s="176">
        <v>7891</v>
      </c>
      <c r="E9" s="177">
        <v>9409</v>
      </c>
      <c r="F9" s="176">
        <f t="shared" ref="F9:L9" si="0">SUM(F10:F71)</f>
        <v>3985</v>
      </c>
      <c r="G9" s="176">
        <f t="shared" si="0"/>
        <v>1838</v>
      </c>
      <c r="H9" s="176">
        <f t="shared" si="0"/>
        <v>2147</v>
      </c>
      <c r="I9" s="176">
        <f t="shared" si="0"/>
        <v>1225</v>
      </c>
      <c r="J9" s="176">
        <f t="shared" si="0"/>
        <v>506</v>
      </c>
      <c r="K9" s="176">
        <f t="shared" si="0"/>
        <v>719</v>
      </c>
      <c r="L9" s="176">
        <f t="shared" si="0"/>
        <v>9124</v>
      </c>
      <c r="M9" s="176">
        <f t="shared" ref="M9:N9" si="1">SUM(M10:M71)</f>
        <v>3799</v>
      </c>
      <c r="N9" s="176">
        <f t="shared" si="1"/>
        <v>5325</v>
      </c>
      <c r="O9" s="176">
        <f t="shared" ref="O9" si="2">SUM(O10:O71)</f>
        <v>2124</v>
      </c>
      <c r="P9" s="176">
        <f t="shared" ref="P9" si="3">SUM(P10:P71)</f>
        <v>1324</v>
      </c>
      <c r="Q9" s="176">
        <f t="shared" ref="Q9" si="4">SUM(Q10:Q71)</f>
        <v>800</v>
      </c>
      <c r="R9" s="203">
        <f t="shared" ref="R9" si="5">SUM(R10:R71)</f>
        <v>759</v>
      </c>
      <c r="S9" s="202">
        <f t="shared" ref="S9" si="6">SUM(S10:S71)</f>
        <v>389</v>
      </c>
      <c r="T9" s="202">
        <f t="shared" ref="T9" si="7">SUM(T10:T71)</f>
        <v>370</v>
      </c>
      <c r="U9" s="202">
        <f t="shared" ref="U9" si="8">SUM(U10:U71)</f>
        <v>13</v>
      </c>
      <c r="V9" s="202">
        <f t="shared" ref="V9" si="9">SUM(V10:V71)</f>
        <v>11</v>
      </c>
      <c r="W9" s="202">
        <f t="shared" ref="W9:Z9" si="10">SUM(W10:W71)</f>
        <v>2</v>
      </c>
      <c r="X9" s="202">
        <f t="shared" si="10"/>
        <v>70</v>
      </c>
      <c r="Y9" s="202">
        <f t="shared" si="10"/>
        <v>24</v>
      </c>
      <c r="Z9" s="202">
        <f t="shared" si="10"/>
        <v>46</v>
      </c>
      <c r="AA9" s="243"/>
      <c r="AB9" s="243"/>
    </row>
    <row r="10" spans="1:28" x14ac:dyDescent="0.3">
      <c r="A10">
        <v>1</v>
      </c>
      <c r="B10" s="17" t="s">
        <v>1</v>
      </c>
      <c r="C10" s="178">
        <v>316</v>
      </c>
      <c r="D10" s="127">
        <v>133</v>
      </c>
      <c r="E10" s="248">
        <v>183</v>
      </c>
      <c r="F10" s="178">
        <v>79</v>
      </c>
      <c r="G10" s="127">
        <v>37</v>
      </c>
      <c r="H10" s="127">
        <v>42</v>
      </c>
      <c r="I10" s="197">
        <v>31</v>
      </c>
      <c r="J10" s="243">
        <v>9</v>
      </c>
      <c r="K10" s="243">
        <v>22</v>
      </c>
      <c r="L10" s="197">
        <v>171</v>
      </c>
      <c r="M10" s="243">
        <v>70</v>
      </c>
      <c r="N10" s="243">
        <v>101</v>
      </c>
      <c r="O10" s="197">
        <v>21</v>
      </c>
      <c r="P10" s="243">
        <v>12</v>
      </c>
      <c r="Q10" s="243">
        <v>9</v>
      </c>
      <c r="R10" s="197">
        <v>12</v>
      </c>
      <c r="S10" s="204">
        <v>3</v>
      </c>
      <c r="T10" s="205">
        <v>9</v>
      </c>
      <c r="U10" s="197">
        <v>2</v>
      </c>
      <c r="V10" s="22">
        <v>2</v>
      </c>
      <c r="W10" s="205">
        <v>0</v>
      </c>
      <c r="X10" s="197">
        <v>0</v>
      </c>
      <c r="Y10" s="22">
        <v>0</v>
      </c>
      <c r="Z10" s="245">
        <v>0</v>
      </c>
      <c r="AA10" s="243"/>
      <c r="AB10" s="243"/>
    </row>
    <row r="11" spans="1:28" x14ac:dyDescent="0.3">
      <c r="A11">
        <v>2</v>
      </c>
      <c r="B11" s="5" t="s">
        <v>38</v>
      </c>
      <c r="C11" s="178">
        <v>6</v>
      </c>
      <c r="D11" s="127">
        <v>2</v>
      </c>
      <c r="E11" s="248">
        <v>4</v>
      </c>
      <c r="F11" s="178">
        <v>6</v>
      </c>
      <c r="G11" s="127">
        <v>2</v>
      </c>
      <c r="H11" s="127">
        <v>4</v>
      </c>
      <c r="I11" s="178">
        <v>0</v>
      </c>
      <c r="J11" s="243">
        <v>0</v>
      </c>
      <c r="K11" s="243">
        <v>0</v>
      </c>
      <c r="L11" s="197">
        <v>0</v>
      </c>
      <c r="M11" s="243">
        <v>0</v>
      </c>
      <c r="N11" s="243">
        <v>0</v>
      </c>
      <c r="O11" s="197">
        <v>0</v>
      </c>
      <c r="P11" s="243">
        <v>0</v>
      </c>
      <c r="Q11" s="243">
        <v>0</v>
      </c>
      <c r="R11" s="197">
        <v>0</v>
      </c>
      <c r="S11" s="243">
        <v>0</v>
      </c>
      <c r="T11" s="243">
        <v>0</v>
      </c>
      <c r="U11" s="197">
        <v>0</v>
      </c>
      <c r="V11" s="243">
        <v>0</v>
      </c>
      <c r="W11" s="243">
        <v>0</v>
      </c>
      <c r="X11" s="178">
        <v>0</v>
      </c>
      <c r="Y11" s="243">
        <v>0</v>
      </c>
      <c r="Z11" s="245">
        <v>0</v>
      </c>
      <c r="AA11" s="243"/>
      <c r="AB11" s="243"/>
    </row>
    <row r="12" spans="1:28" x14ac:dyDescent="0.3">
      <c r="A12">
        <v>3</v>
      </c>
      <c r="B12" s="5" t="s">
        <v>2</v>
      </c>
      <c r="C12" s="178">
        <v>4</v>
      </c>
      <c r="D12" s="127">
        <v>2</v>
      </c>
      <c r="E12" s="248">
        <v>2</v>
      </c>
      <c r="F12" s="178">
        <v>3</v>
      </c>
      <c r="G12" s="127">
        <v>1</v>
      </c>
      <c r="H12" s="127">
        <v>2</v>
      </c>
      <c r="I12" s="178">
        <v>0</v>
      </c>
      <c r="J12" s="243">
        <v>0</v>
      </c>
      <c r="K12" s="243">
        <v>0</v>
      </c>
      <c r="L12" s="197">
        <v>1</v>
      </c>
      <c r="M12" s="243">
        <v>1</v>
      </c>
      <c r="N12" s="243">
        <v>0</v>
      </c>
      <c r="O12" s="197">
        <v>0</v>
      </c>
      <c r="P12" s="243">
        <v>0</v>
      </c>
      <c r="Q12" s="243">
        <v>0</v>
      </c>
      <c r="R12" s="197">
        <v>0</v>
      </c>
      <c r="S12" s="243">
        <v>0</v>
      </c>
      <c r="T12" s="243">
        <v>0</v>
      </c>
      <c r="U12" s="197">
        <v>0</v>
      </c>
      <c r="V12" s="22">
        <v>0</v>
      </c>
      <c r="W12" s="205">
        <v>0</v>
      </c>
      <c r="X12" s="178">
        <v>0</v>
      </c>
      <c r="Y12" s="243">
        <v>0</v>
      </c>
      <c r="Z12" s="245">
        <v>0</v>
      </c>
      <c r="AA12" s="243"/>
      <c r="AB12" s="243"/>
    </row>
    <row r="13" spans="1:28" x14ac:dyDescent="0.3">
      <c r="A13">
        <v>4</v>
      </c>
      <c r="B13" s="8" t="s">
        <v>3</v>
      </c>
      <c r="C13" s="178">
        <v>791</v>
      </c>
      <c r="D13" s="127">
        <v>350</v>
      </c>
      <c r="E13" s="248">
        <v>441</v>
      </c>
      <c r="F13" s="178">
        <v>204</v>
      </c>
      <c r="G13" s="127">
        <v>102</v>
      </c>
      <c r="H13" s="127">
        <v>102</v>
      </c>
      <c r="I13" s="178">
        <v>51</v>
      </c>
      <c r="J13" s="194">
        <v>17</v>
      </c>
      <c r="K13" s="198">
        <v>34</v>
      </c>
      <c r="L13" s="197">
        <v>396</v>
      </c>
      <c r="M13" s="243">
        <v>159</v>
      </c>
      <c r="N13" s="243">
        <v>237</v>
      </c>
      <c r="O13" s="197">
        <v>74</v>
      </c>
      <c r="P13" s="194">
        <v>39</v>
      </c>
      <c r="Q13" s="198">
        <v>35</v>
      </c>
      <c r="R13" s="197">
        <v>65</v>
      </c>
      <c r="S13" s="204">
        <v>33</v>
      </c>
      <c r="T13" s="205">
        <v>32</v>
      </c>
      <c r="U13" s="197">
        <v>0</v>
      </c>
      <c r="V13" s="22">
        <v>0</v>
      </c>
      <c r="W13" s="205">
        <v>0</v>
      </c>
      <c r="X13" s="178">
        <v>1</v>
      </c>
      <c r="Y13" s="22">
        <v>0</v>
      </c>
      <c r="Z13" s="245">
        <v>1</v>
      </c>
      <c r="AA13" s="243"/>
      <c r="AB13" s="243"/>
    </row>
    <row r="14" spans="1:28" x14ac:dyDescent="0.3">
      <c r="A14">
        <v>5</v>
      </c>
      <c r="B14" s="5" t="s">
        <v>4</v>
      </c>
      <c r="C14" s="178">
        <v>10</v>
      </c>
      <c r="D14" s="127">
        <v>6</v>
      </c>
      <c r="E14" s="248">
        <v>4</v>
      </c>
      <c r="F14" s="178">
        <v>6</v>
      </c>
      <c r="G14" s="127">
        <v>3</v>
      </c>
      <c r="H14" s="127">
        <v>3</v>
      </c>
      <c r="I14" s="178">
        <v>1</v>
      </c>
      <c r="J14" s="194">
        <v>1</v>
      </c>
      <c r="K14" s="198">
        <v>0</v>
      </c>
      <c r="L14" s="197">
        <v>3</v>
      </c>
      <c r="M14" s="194">
        <v>2</v>
      </c>
      <c r="N14" s="198">
        <v>1</v>
      </c>
      <c r="O14" s="197">
        <v>0</v>
      </c>
      <c r="P14" s="195">
        <v>0</v>
      </c>
      <c r="Q14" s="198">
        <v>0</v>
      </c>
      <c r="R14" s="197">
        <v>0</v>
      </c>
      <c r="S14" s="22">
        <v>0</v>
      </c>
      <c r="T14" s="205">
        <v>0</v>
      </c>
      <c r="U14" s="197">
        <v>0</v>
      </c>
      <c r="V14" s="22">
        <v>0</v>
      </c>
      <c r="W14" s="205">
        <v>0</v>
      </c>
      <c r="X14" s="178">
        <v>0</v>
      </c>
      <c r="Y14" s="22">
        <v>0</v>
      </c>
      <c r="Z14" s="245">
        <v>0</v>
      </c>
      <c r="AA14" s="243"/>
      <c r="AB14" s="243"/>
    </row>
    <row r="15" spans="1:28" x14ac:dyDescent="0.3">
      <c r="A15">
        <v>6</v>
      </c>
      <c r="B15" s="5" t="s">
        <v>5</v>
      </c>
      <c r="C15" s="178">
        <v>354</v>
      </c>
      <c r="D15" s="127">
        <v>159</v>
      </c>
      <c r="E15" s="248">
        <v>195</v>
      </c>
      <c r="F15" s="178">
        <v>116</v>
      </c>
      <c r="G15" s="127">
        <v>55</v>
      </c>
      <c r="H15" s="127">
        <v>61</v>
      </c>
      <c r="I15" s="178">
        <v>24</v>
      </c>
      <c r="J15" s="243">
        <v>10</v>
      </c>
      <c r="K15" s="243">
        <v>14</v>
      </c>
      <c r="L15" s="197">
        <v>169</v>
      </c>
      <c r="M15" s="243">
        <v>68</v>
      </c>
      <c r="N15" s="243">
        <v>101</v>
      </c>
      <c r="O15" s="197">
        <v>36</v>
      </c>
      <c r="P15" s="243">
        <v>23</v>
      </c>
      <c r="Q15" s="243">
        <v>13</v>
      </c>
      <c r="R15" s="197">
        <v>7</v>
      </c>
      <c r="S15" s="243">
        <v>2</v>
      </c>
      <c r="T15" s="243">
        <v>5</v>
      </c>
      <c r="U15" s="197">
        <v>0</v>
      </c>
      <c r="V15" s="22">
        <v>0</v>
      </c>
      <c r="W15" s="205">
        <v>0</v>
      </c>
      <c r="X15" s="178">
        <v>2</v>
      </c>
      <c r="Y15" s="243">
        <v>1</v>
      </c>
      <c r="Z15" s="245">
        <v>1</v>
      </c>
      <c r="AA15" s="243"/>
      <c r="AB15" s="243"/>
    </row>
    <row r="16" spans="1:28" x14ac:dyDescent="0.3">
      <c r="A16">
        <v>7</v>
      </c>
      <c r="B16" s="5" t="s">
        <v>6</v>
      </c>
      <c r="C16" s="178">
        <v>1136</v>
      </c>
      <c r="D16" s="127">
        <v>530</v>
      </c>
      <c r="E16" s="248">
        <v>606</v>
      </c>
      <c r="F16" s="178">
        <v>258</v>
      </c>
      <c r="G16" s="127">
        <v>112</v>
      </c>
      <c r="H16" s="127">
        <v>146</v>
      </c>
      <c r="I16" s="178">
        <v>89</v>
      </c>
      <c r="J16" s="243">
        <v>34</v>
      </c>
      <c r="K16" s="243">
        <v>55</v>
      </c>
      <c r="L16" s="197">
        <v>623</v>
      </c>
      <c r="M16" s="243">
        <v>268</v>
      </c>
      <c r="N16" s="243">
        <v>355</v>
      </c>
      <c r="O16" s="197">
        <v>101</v>
      </c>
      <c r="P16" s="194">
        <v>83</v>
      </c>
      <c r="Q16" s="198">
        <v>18</v>
      </c>
      <c r="R16" s="197">
        <v>60</v>
      </c>
      <c r="S16" s="243">
        <v>30</v>
      </c>
      <c r="T16" s="244">
        <v>30</v>
      </c>
      <c r="U16" s="197">
        <v>2</v>
      </c>
      <c r="V16" s="22">
        <v>1</v>
      </c>
      <c r="W16" s="205">
        <v>1</v>
      </c>
      <c r="X16" s="178">
        <v>3</v>
      </c>
      <c r="Y16" s="243">
        <v>2</v>
      </c>
      <c r="Z16" s="245">
        <v>1</v>
      </c>
      <c r="AA16" s="243"/>
      <c r="AB16" s="243"/>
    </row>
    <row r="17" spans="1:28" x14ac:dyDescent="0.3">
      <c r="A17">
        <v>8</v>
      </c>
      <c r="B17" s="5" t="s">
        <v>7</v>
      </c>
      <c r="C17" s="178">
        <v>393</v>
      </c>
      <c r="D17" s="127">
        <v>167</v>
      </c>
      <c r="E17" s="248">
        <v>226</v>
      </c>
      <c r="F17" s="178">
        <v>81</v>
      </c>
      <c r="G17" s="127">
        <v>37</v>
      </c>
      <c r="H17" s="127">
        <v>44</v>
      </c>
      <c r="I17" s="178">
        <v>37</v>
      </c>
      <c r="J17" s="243">
        <v>14</v>
      </c>
      <c r="K17" s="243">
        <v>23</v>
      </c>
      <c r="L17" s="197">
        <v>231</v>
      </c>
      <c r="M17" s="243">
        <v>89</v>
      </c>
      <c r="N17" s="243">
        <v>142</v>
      </c>
      <c r="O17" s="197">
        <v>17</v>
      </c>
      <c r="P17" s="243">
        <v>15</v>
      </c>
      <c r="Q17" s="243">
        <v>2</v>
      </c>
      <c r="R17" s="197">
        <v>26</v>
      </c>
      <c r="S17" s="243">
        <v>11</v>
      </c>
      <c r="T17" s="243">
        <v>15</v>
      </c>
      <c r="U17" s="197">
        <v>0</v>
      </c>
      <c r="V17" s="22">
        <v>0</v>
      </c>
      <c r="W17" s="205">
        <v>0</v>
      </c>
      <c r="X17" s="178">
        <v>1</v>
      </c>
      <c r="Y17" s="243">
        <v>1</v>
      </c>
      <c r="Z17" s="245">
        <v>0</v>
      </c>
      <c r="AA17" s="243"/>
      <c r="AB17" s="243"/>
    </row>
    <row r="18" spans="1:28" x14ac:dyDescent="0.3">
      <c r="A18">
        <v>9</v>
      </c>
      <c r="B18" s="5" t="s">
        <v>8</v>
      </c>
      <c r="C18" s="178">
        <v>360</v>
      </c>
      <c r="D18" s="127">
        <v>161</v>
      </c>
      <c r="E18" s="248">
        <v>199</v>
      </c>
      <c r="F18" s="178">
        <v>117</v>
      </c>
      <c r="G18" s="127">
        <v>55</v>
      </c>
      <c r="H18" s="127">
        <v>62</v>
      </c>
      <c r="I18" s="178">
        <v>29</v>
      </c>
      <c r="J18" s="243">
        <v>13</v>
      </c>
      <c r="K18" s="243">
        <v>16</v>
      </c>
      <c r="L18" s="197">
        <v>174</v>
      </c>
      <c r="M18" s="243">
        <v>69</v>
      </c>
      <c r="N18" s="243">
        <v>105</v>
      </c>
      <c r="O18" s="197">
        <v>14</v>
      </c>
      <c r="P18" s="243">
        <v>10</v>
      </c>
      <c r="Q18" s="243">
        <v>4</v>
      </c>
      <c r="R18" s="197">
        <v>24</v>
      </c>
      <c r="S18" s="243">
        <v>12</v>
      </c>
      <c r="T18" s="243">
        <v>12</v>
      </c>
      <c r="U18" s="197">
        <v>2</v>
      </c>
      <c r="V18" s="243">
        <v>2</v>
      </c>
      <c r="W18" s="243">
        <v>0</v>
      </c>
      <c r="X18" s="178">
        <v>0</v>
      </c>
      <c r="Y18" s="243">
        <v>0</v>
      </c>
      <c r="Z18" s="245">
        <v>0</v>
      </c>
      <c r="AA18" s="243"/>
      <c r="AB18" s="243"/>
    </row>
    <row r="19" spans="1:28" x14ac:dyDescent="0.3">
      <c r="A19">
        <v>10</v>
      </c>
      <c r="B19" s="5" t="s">
        <v>121</v>
      </c>
      <c r="C19" s="178">
        <v>5</v>
      </c>
      <c r="D19" s="127">
        <v>1</v>
      </c>
      <c r="E19" s="248">
        <v>4</v>
      </c>
      <c r="F19" s="178">
        <v>1</v>
      </c>
      <c r="G19" s="127">
        <v>0</v>
      </c>
      <c r="H19" s="127">
        <v>1</v>
      </c>
      <c r="I19" s="178">
        <v>1</v>
      </c>
      <c r="J19" s="243">
        <v>0</v>
      </c>
      <c r="K19" s="243">
        <v>1</v>
      </c>
      <c r="L19" s="197">
        <v>0</v>
      </c>
      <c r="M19" s="243">
        <v>0</v>
      </c>
      <c r="N19" s="243">
        <v>0</v>
      </c>
      <c r="O19" s="197">
        <v>0</v>
      </c>
      <c r="P19" s="243">
        <v>0</v>
      </c>
      <c r="Q19" s="243">
        <v>0</v>
      </c>
      <c r="R19" s="197">
        <v>3</v>
      </c>
      <c r="S19" s="243">
        <v>1</v>
      </c>
      <c r="T19" s="243">
        <v>2</v>
      </c>
      <c r="U19" s="197">
        <v>0</v>
      </c>
      <c r="V19" s="22">
        <v>0</v>
      </c>
      <c r="W19" s="205">
        <v>0</v>
      </c>
      <c r="X19" s="178">
        <v>0</v>
      </c>
      <c r="Y19" s="243">
        <v>0</v>
      </c>
      <c r="Z19" s="245">
        <v>0</v>
      </c>
      <c r="AA19" s="243"/>
      <c r="AB19" s="243"/>
    </row>
    <row r="20" spans="1:28" x14ac:dyDescent="0.3">
      <c r="A20">
        <v>11</v>
      </c>
      <c r="B20" s="5" t="s">
        <v>122</v>
      </c>
      <c r="C20" s="178">
        <v>49</v>
      </c>
      <c r="D20" s="127">
        <v>31</v>
      </c>
      <c r="E20" s="248">
        <v>18</v>
      </c>
      <c r="F20" s="178">
        <v>10</v>
      </c>
      <c r="G20" s="127">
        <v>7</v>
      </c>
      <c r="H20" s="127">
        <v>3</v>
      </c>
      <c r="I20" s="178">
        <v>2</v>
      </c>
      <c r="J20" s="243">
        <v>1</v>
      </c>
      <c r="K20" s="243">
        <v>1</v>
      </c>
      <c r="L20" s="197">
        <v>17</v>
      </c>
      <c r="M20" s="243">
        <v>5</v>
      </c>
      <c r="N20" s="243">
        <v>12</v>
      </c>
      <c r="O20" s="197">
        <v>20</v>
      </c>
      <c r="P20" s="243">
        <v>18</v>
      </c>
      <c r="Q20" s="243">
        <v>2</v>
      </c>
      <c r="R20" s="197">
        <v>0</v>
      </c>
      <c r="S20" s="243">
        <v>0</v>
      </c>
      <c r="T20" s="243">
        <v>0</v>
      </c>
      <c r="U20" s="197">
        <v>0</v>
      </c>
      <c r="V20" s="243">
        <v>0</v>
      </c>
      <c r="W20" s="243">
        <v>0</v>
      </c>
      <c r="X20" s="178">
        <v>0</v>
      </c>
      <c r="Y20" s="243">
        <v>0</v>
      </c>
      <c r="Z20" s="245">
        <v>0</v>
      </c>
      <c r="AA20" s="243"/>
      <c r="AB20" s="243"/>
    </row>
    <row r="21" spans="1:28" x14ac:dyDescent="0.3">
      <c r="A21">
        <v>12</v>
      </c>
      <c r="B21" s="5" t="s">
        <v>9</v>
      </c>
      <c r="C21" s="178">
        <v>1284</v>
      </c>
      <c r="D21" s="127">
        <v>589</v>
      </c>
      <c r="E21" s="248">
        <v>695</v>
      </c>
      <c r="F21" s="178">
        <v>241</v>
      </c>
      <c r="G21" s="127">
        <v>101</v>
      </c>
      <c r="H21" s="127">
        <v>140</v>
      </c>
      <c r="I21" s="178">
        <v>104</v>
      </c>
      <c r="J21" s="243">
        <v>53</v>
      </c>
      <c r="K21" s="243">
        <v>51</v>
      </c>
      <c r="L21" s="197">
        <v>743</v>
      </c>
      <c r="M21" s="194">
        <v>315</v>
      </c>
      <c r="N21" s="198">
        <v>428</v>
      </c>
      <c r="O21" s="197">
        <v>163</v>
      </c>
      <c r="P21" s="194">
        <v>102</v>
      </c>
      <c r="Q21" s="198">
        <v>61</v>
      </c>
      <c r="R21" s="197">
        <v>31</v>
      </c>
      <c r="S21" s="204">
        <v>17</v>
      </c>
      <c r="T21" s="205">
        <v>14</v>
      </c>
      <c r="U21" s="197">
        <v>0</v>
      </c>
      <c r="V21" s="22">
        <v>0</v>
      </c>
      <c r="W21" s="205">
        <v>0</v>
      </c>
      <c r="X21" s="178">
        <v>2</v>
      </c>
      <c r="Y21" s="22">
        <v>1</v>
      </c>
      <c r="Z21" s="245">
        <v>1</v>
      </c>
      <c r="AA21" s="243"/>
      <c r="AB21" s="243"/>
    </row>
    <row r="22" spans="1:28" x14ac:dyDescent="0.3">
      <c r="A22">
        <v>13</v>
      </c>
      <c r="B22" s="5" t="s">
        <v>123</v>
      </c>
      <c r="C22" s="178">
        <v>6</v>
      </c>
      <c r="D22" s="127">
        <v>2</v>
      </c>
      <c r="E22" s="248">
        <v>4</v>
      </c>
      <c r="F22" s="178">
        <v>4</v>
      </c>
      <c r="G22" s="127">
        <v>2</v>
      </c>
      <c r="H22" s="127">
        <v>2</v>
      </c>
      <c r="I22" s="178">
        <v>0</v>
      </c>
      <c r="J22" s="243">
        <v>0</v>
      </c>
      <c r="K22" s="243">
        <v>0</v>
      </c>
      <c r="L22" s="197">
        <v>2</v>
      </c>
      <c r="M22" s="243">
        <v>0</v>
      </c>
      <c r="N22" s="243">
        <v>2</v>
      </c>
      <c r="O22" s="197">
        <v>0</v>
      </c>
      <c r="P22" s="243">
        <v>0</v>
      </c>
      <c r="Q22" s="243">
        <v>0</v>
      </c>
      <c r="R22" s="197">
        <v>0</v>
      </c>
      <c r="S22" s="243">
        <v>0</v>
      </c>
      <c r="T22" s="243">
        <v>0</v>
      </c>
      <c r="U22" s="197">
        <v>0</v>
      </c>
      <c r="V22" s="22">
        <v>0</v>
      </c>
      <c r="W22" s="205">
        <v>0</v>
      </c>
      <c r="X22" s="178">
        <v>0</v>
      </c>
      <c r="Y22" s="243">
        <v>0</v>
      </c>
      <c r="Z22" s="245">
        <v>0</v>
      </c>
      <c r="AA22" s="243"/>
      <c r="AB22" s="243"/>
    </row>
    <row r="23" spans="1:28" x14ac:dyDescent="0.3">
      <c r="A23">
        <v>14</v>
      </c>
      <c r="B23" s="5" t="s">
        <v>305</v>
      </c>
      <c r="C23" s="178">
        <v>144</v>
      </c>
      <c r="D23" s="127">
        <v>64</v>
      </c>
      <c r="E23" s="248">
        <v>80</v>
      </c>
      <c r="F23" s="178">
        <v>37</v>
      </c>
      <c r="G23" s="127">
        <v>11</v>
      </c>
      <c r="H23" s="127">
        <v>26</v>
      </c>
      <c r="I23" s="178">
        <v>2</v>
      </c>
      <c r="J23" s="243">
        <v>0</v>
      </c>
      <c r="K23" s="243">
        <v>2</v>
      </c>
      <c r="L23" s="197">
        <v>78</v>
      </c>
      <c r="M23" s="243">
        <v>38</v>
      </c>
      <c r="N23" s="243">
        <v>40</v>
      </c>
      <c r="O23" s="197">
        <v>6</v>
      </c>
      <c r="P23" s="243">
        <v>6</v>
      </c>
      <c r="Q23" s="243">
        <v>0</v>
      </c>
      <c r="R23" s="197">
        <v>21</v>
      </c>
      <c r="S23" s="243">
        <v>9</v>
      </c>
      <c r="T23" s="243">
        <v>12</v>
      </c>
      <c r="U23" s="197">
        <v>0</v>
      </c>
      <c r="V23" s="22">
        <v>0</v>
      </c>
      <c r="W23" s="205">
        <v>0</v>
      </c>
      <c r="X23" s="178">
        <v>0</v>
      </c>
      <c r="Y23" s="243">
        <v>0</v>
      </c>
      <c r="Z23" s="245">
        <v>0</v>
      </c>
      <c r="AA23" s="243"/>
      <c r="AB23" s="243"/>
    </row>
    <row r="24" spans="1:28" x14ac:dyDescent="0.3">
      <c r="A24">
        <v>15</v>
      </c>
      <c r="B24" s="5" t="s">
        <v>10</v>
      </c>
      <c r="C24" s="178">
        <v>669</v>
      </c>
      <c r="D24" s="127">
        <v>274</v>
      </c>
      <c r="E24" s="248">
        <v>395</v>
      </c>
      <c r="F24" s="178">
        <v>204</v>
      </c>
      <c r="G24" s="127">
        <v>86</v>
      </c>
      <c r="H24" s="127">
        <v>118</v>
      </c>
      <c r="I24" s="178">
        <v>52</v>
      </c>
      <c r="J24" s="194">
        <v>20</v>
      </c>
      <c r="K24" s="198">
        <v>32</v>
      </c>
      <c r="L24" s="197">
        <v>353</v>
      </c>
      <c r="M24" s="243">
        <v>141</v>
      </c>
      <c r="N24" s="243">
        <v>212</v>
      </c>
      <c r="O24" s="197">
        <v>33</v>
      </c>
      <c r="P24" s="194">
        <v>18</v>
      </c>
      <c r="Q24" s="198">
        <v>15</v>
      </c>
      <c r="R24" s="197">
        <v>24</v>
      </c>
      <c r="S24" s="204">
        <v>7</v>
      </c>
      <c r="T24" s="205">
        <v>17</v>
      </c>
      <c r="U24" s="197">
        <v>1</v>
      </c>
      <c r="V24" s="22">
        <v>1</v>
      </c>
      <c r="W24" s="205">
        <v>0</v>
      </c>
      <c r="X24" s="178">
        <v>2</v>
      </c>
      <c r="Y24" s="22">
        <v>1</v>
      </c>
      <c r="Z24" s="245">
        <v>1</v>
      </c>
      <c r="AA24" s="243"/>
      <c r="AB24" s="243"/>
    </row>
    <row r="25" spans="1:28" x14ac:dyDescent="0.3">
      <c r="A25">
        <v>16</v>
      </c>
      <c r="B25" s="5" t="s">
        <v>11</v>
      </c>
      <c r="C25" s="178">
        <v>43</v>
      </c>
      <c r="D25" s="127">
        <v>20</v>
      </c>
      <c r="E25" s="248">
        <v>23</v>
      </c>
      <c r="F25" s="178">
        <v>6</v>
      </c>
      <c r="G25" s="127">
        <v>2</v>
      </c>
      <c r="H25" s="127">
        <v>4</v>
      </c>
      <c r="I25" s="178">
        <v>2</v>
      </c>
      <c r="J25" s="243">
        <v>2</v>
      </c>
      <c r="K25" s="243">
        <v>0</v>
      </c>
      <c r="L25" s="197">
        <v>18</v>
      </c>
      <c r="M25" s="243">
        <v>5</v>
      </c>
      <c r="N25" s="243">
        <v>13</v>
      </c>
      <c r="O25" s="197">
        <v>17</v>
      </c>
      <c r="P25" s="243">
        <v>11</v>
      </c>
      <c r="Q25" s="243">
        <v>6</v>
      </c>
      <c r="R25" s="197">
        <v>0</v>
      </c>
      <c r="S25" s="204">
        <v>0</v>
      </c>
      <c r="T25" s="205">
        <v>0</v>
      </c>
      <c r="U25" s="197">
        <v>0</v>
      </c>
      <c r="V25" s="22">
        <v>0</v>
      </c>
      <c r="W25" s="205">
        <v>0</v>
      </c>
      <c r="X25" s="178">
        <v>0</v>
      </c>
      <c r="Y25" s="22">
        <v>0</v>
      </c>
      <c r="Z25" s="245">
        <v>0</v>
      </c>
      <c r="AA25" s="243"/>
      <c r="AB25" s="243"/>
    </row>
    <row r="26" spans="1:28" x14ac:dyDescent="0.3">
      <c r="A26">
        <v>17</v>
      </c>
      <c r="B26" s="5" t="s">
        <v>306</v>
      </c>
      <c r="C26" s="178">
        <v>1567</v>
      </c>
      <c r="D26" s="127">
        <v>717</v>
      </c>
      <c r="E26" s="248">
        <v>850</v>
      </c>
      <c r="F26" s="178">
        <v>330</v>
      </c>
      <c r="G26" s="127">
        <v>165</v>
      </c>
      <c r="H26" s="127">
        <v>165</v>
      </c>
      <c r="I26" s="178">
        <v>96</v>
      </c>
      <c r="J26" s="243">
        <v>33</v>
      </c>
      <c r="K26" s="243">
        <v>63</v>
      </c>
      <c r="L26" s="197">
        <v>911</v>
      </c>
      <c r="M26" s="243">
        <v>383</v>
      </c>
      <c r="N26" s="243">
        <v>528</v>
      </c>
      <c r="O26" s="197">
        <v>177</v>
      </c>
      <c r="P26" s="243">
        <v>109</v>
      </c>
      <c r="Q26" s="243">
        <v>68</v>
      </c>
      <c r="R26" s="197">
        <v>47</v>
      </c>
      <c r="S26" s="243">
        <v>25</v>
      </c>
      <c r="T26" s="243">
        <v>22</v>
      </c>
      <c r="U26" s="197">
        <v>0</v>
      </c>
      <c r="V26" s="243">
        <v>0</v>
      </c>
      <c r="W26" s="243">
        <v>0</v>
      </c>
      <c r="X26" s="178">
        <v>6</v>
      </c>
      <c r="Y26" s="243">
        <v>2</v>
      </c>
      <c r="Z26" s="245">
        <v>4</v>
      </c>
      <c r="AA26" s="243"/>
      <c r="AB26" s="243"/>
    </row>
    <row r="27" spans="1:28" x14ac:dyDescent="0.3">
      <c r="A27">
        <v>18</v>
      </c>
      <c r="B27" s="5" t="s">
        <v>12</v>
      </c>
      <c r="C27" s="178">
        <v>953</v>
      </c>
      <c r="D27" s="127">
        <v>416</v>
      </c>
      <c r="E27" s="248">
        <v>537</v>
      </c>
      <c r="F27" s="178">
        <v>214</v>
      </c>
      <c r="G27" s="127">
        <v>99</v>
      </c>
      <c r="H27" s="127">
        <v>115</v>
      </c>
      <c r="I27" s="178">
        <v>79</v>
      </c>
      <c r="J27" s="243">
        <v>28</v>
      </c>
      <c r="K27" s="243">
        <v>51</v>
      </c>
      <c r="L27" s="197">
        <v>469</v>
      </c>
      <c r="M27" s="243">
        <v>199</v>
      </c>
      <c r="N27" s="243">
        <v>270</v>
      </c>
      <c r="O27" s="197">
        <v>133</v>
      </c>
      <c r="P27" s="243">
        <v>64</v>
      </c>
      <c r="Q27" s="243">
        <v>69</v>
      </c>
      <c r="R27" s="197">
        <v>51</v>
      </c>
      <c r="S27" s="204">
        <v>26</v>
      </c>
      <c r="T27" s="205">
        <v>25</v>
      </c>
      <c r="U27" s="197">
        <v>0</v>
      </c>
      <c r="V27" s="22">
        <v>0</v>
      </c>
      <c r="W27" s="205">
        <v>0</v>
      </c>
      <c r="X27" s="178">
        <v>7</v>
      </c>
      <c r="Y27" s="22">
        <v>0</v>
      </c>
      <c r="Z27" s="245">
        <v>7</v>
      </c>
      <c r="AA27" s="243"/>
      <c r="AB27" s="243"/>
    </row>
    <row r="28" spans="1:28" x14ac:dyDescent="0.3">
      <c r="A28">
        <v>19</v>
      </c>
      <c r="B28" s="5" t="s">
        <v>13</v>
      </c>
      <c r="C28" s="178">
        <v>235</v>
      </c>
      <c r="D28" s="127">
        <v>100</v>
      </c>
      <c r="E28" s="248">
        <v>135</v>
      </c>
      <c r="F28" s="178">
        <v>40</v>
      </c>
      <c r="G28" s="127">
        <v>21</v>
      </c>
      <c r="H28" s="127">
        <v>19</v>
      </c>
      <c r="I28" s="178">
        <v>7</v>
      </c>
      <c r="J28" s="243">
        <v>3</v>
      </c>
      <c r="K28" s="243">
        <v>4</v>
      </c>
      <c r="L28" s="197">
        <v>50</v>
      </c>
      <c r="M28" s="243">
        <v>29</v>
      </c>
      <c r="N28" s="243">
        <v>21</v>
      </c>
      <c r="O28" s="197">
        <v>6</v>
      </c>
      <c r="P28" s="243">
        <v>3</v>
      </c>
      <c r="Q28" s="243">
        <v>3</v>
      </c>
      <c r="R28" s="197">
        <v>9</v>
      </c>
      <c r="S28" s="243">
        <v>6</v>
      </c>
      <c r="T28" s="243">
        <v>3</v>
      </c>
      <c r="U28" s="197">
        <v>0</v>
      </c>
      <c r="V28" s="22">
        <v>0</v>
      </c>
      <c r="W28" s="205">
        <v>0</v>
      </c>
      <c r="X28" s="178">
        <v>0</v>
      </c>
      <c r="Y28" s="243">
        <v>0</v>
      </c>
      <c r="Z28" s="245">
        <v>0</v>
      </c>
      <c r="AA28" s="243"/>
      <c r="AB28" s="243"/>
    </row>
    <row r="29" spans="1:28" x14ac:dyDescent="0.3">
      <c r="A29">
        <v>20</v>
      </c>
      <c r="B29" s="5" t="s">
        <v>14</v>
      </c>
      <c r="C29" s="178">
        <v>112</v>
      </c>
      <c r="D29" s="127">
        <v>62</v>
      </c>
      <c r="E29" s="248">
        <v>50</v>
      </c>
      <c r="F29" s="178">
        <v>75</v>
      </c>
      <c r="G29" s="127">
        <v>32</v>
      </c>
      <c r="H29" s="127">
        <v>43</v>
      </c>
      <c r="I29" s="178">
        <v>36</v>
      </c>
      <c r="J29" s="243">
        <v>19</v>
      </c>
      <c r="K29" s="243">
        <v>17</v>
      </c>
      <c r="L29" s="197">
        <v>104</v>
      </c>
      <c r="M29" s="243">
        <v>42</v>
      </c>
      <c r="N29" s="243">
        <v>62</v>
      </c>
      <c r="O29" s="197">
        <v>8</v>
      </c>
      <c r="P29" s="194">
        <v>2</v>
      </c>
      <c r="Q29" s="198">
        <v>6</v>
      </c>
      <c r="R29" s="197">
        <v>10</v>
      </c>
      <c r="S29" s="243">
        <v>4</v>
      </c>
      <c r="T29" s="243">
        <v>6</v>
      </c>
      <c r="U29" s="197">
        <v>1</v>
      </c>
      <c r="V29" s="22">
        <v>1</v>
      </c>
      <c r="W29" s="205">
        <v>0</v>
      </c>
      <c r="X29" s="178">
        <v>1</v>
      </c>
      <c r="Y29" s="22">
        <v>0</v>
      </c>
      <c r="Z29" s="245">
        <v>1</v>
      </c>
      <c r="AA29" s="243"/>
      <c r="AB29" s="243"/>
    </row>
    <row r="30" spans="1:28" x14ac:dyDescent="0.3">
      <c r="A30">
        <v>21</v>
      </c>
      <c r="B30" s="5" t="s">
        <v>307</v>
      </c>
      <c r="C30" s="178">
        <v>57</v>
      </c>
      <c r="D30" s="127">
        <v>30</v>
      </c>
      <c r="E30" s="248">
        <v>27</v>
      </c>
      <c r="F30" s="178">
        <v>24</v>
      </c>
      <c r="G30" s="127">
        <v>15</v>
      </c>
      <c r="H30" s="127">
        <v>9</v>
      </c>
      <c r="I30" s="178">
        <v>16</v>
      </c>
      <c r="J30" s="243">
        <v>7</v>
      </c>
      <c r="K30" s="243">
        <v>9</v>
      </c>
      <c r="L30" s="197">
        <v>14</v>
      </c>
      <c r="M30" s="243">
        <v>6</v>
      </c>
      <c r="N30" s="243">
        <v>8</v>
      </c>
      <c r="O30" s="197">
        <v>1</v>
      </c>
      <c r="P30" s="243">
        <v>1</v>
      </c>
      <c r="Q30" s="243">
        <v>0</v>
      </c>
      <c r="R30" s="197">
        <v>2</v>
      </c>
      <c r="S30" s="243">
        <v>1</v>
      </c>
      <c r="T30" s="243">
        <v>1</v>
      </c>
      <c r="U30" s="197">
        <v>0</v>
      </c>
      <c r="V30" s="243">
        <v>0</v>
      </c>
      <c r="W30" s="243">
        <v>0</v>
      </c>
      <c r="X30" s="178">
        <v>0</v>
      </c>
      <c r="Y30" s="243">
        <v>0</v>
      </c>
      <c r="Z30" s="245">
        <v>0</v>
      </c>
      <c r="AA30" s="243"/>
      <c r="AB30" s="243"/>
    </row>
    <row r="31" spans="1:28" x14ac:dyDescent="0.3">
      <c r="A31">
        <v>22</v>
      </c>
      <c r="B31" s="5" t="s">
        <v>308</v>
      </c>
      <c r="C31" s="178">
        <v>108</v>
      </c>
      <c r="D31" s="127">
        <v>41</v>
      </c>
      <c r="E31" s="248">
        <v>67</v>
      </c>
      <c r="F31" s="178">
        <v>16</v>
      </c>
      <c r="G31" s="127">
        <v>4</v>
      </c>
      <c r="H31" s="127">
        <v>12</v>
      </c>
      <c r="I31" s="178">
        <v>0</v>
      </c>
      <c r="J31" s="243">
        <v>0</v>
      </c>
      <c r="K31" s="243">
        <v>0</v>
      </c>
      <c r="L31" s="197">
        <v>59</v>
      </c>
      <c r="M31" s="243">
        <v>25</v>
      </c>
      <c r="N31" s="243">
        <v>34</v>
      </c>
      <c r="O31" s="197">
        <v>21</v>
      </c>
      <c r="P31" s="194">
        <v>8</v>
      </c>
      <c r="Q31" s="198">
        <v>13</v>
      </c>
      <c r="R31" s="197">
        <v>6</v>
      </c>
      <c r="S31" s="204">
        <v>3</v>
      </c>
      <c r="T31" s="205">
        <v>3</v>
      </c>
      <c r="U31" s="197">
        <v>0</v>
      </c>
      <c r="V31" s="22">
        <v>0</v>
      </c>
      <c r="W31" s="205">
        <v>0</v>
      </c>
      <c r="X31" s="178">
        <v>6</v>
      </c>
      <c r="Y31" s="22">
        <v>1</v>
      </c>
      <c r="Z31" s="245">
        <v>5</v>
      </c>
      <c r="AA31" s="243"/>
      <c r="AB31" s="243"/>
    </row>
    <row r="32" spans="1:28" x14ac:dyDescent="0.3">
      <c r="A32">
        <v>23</v>
      </c>
      <c r="B32" s="5" t="s">
        <v>154</v>
      </c>
      <c r="C32" s="178">
        <v>12</v>
      </c>
      <c r="D32" s="127">
        <v>3</v>
      </c>
      <c r="E32" s="248">
        <v>9</v>
      </c>
      <c r="F32" s="178">
        <v>5</v>
      </c>
      <c r="G32" s="127">
        <v>2</v>
      </c>
      <c r="H32" s="127">
        <v>3</v>
      </c>
      <c r="I32" s="178">
        <v>0</v>
      </c>
      <c r="J32" s="243">
        <v>0</v>
      </c>
      <c r="K32" s="243">
        <v>0</v>
      </c>
      <c r="L32" s="197">
        <v>7</v>
      </c>
      <c r="M32" s="243">
        <v>1</v>
      </c>
      <c r="N32" s="243">
        <v>6</v>
      </c>
      <c r="O32" s="197">
        <v>0</v>
      </c>
      <c r="P32" s="243">
        <v>0</v>
      </c>
      <c r="Q32" s="243">
        <v>0</v>
      </c>
      <c r="R32" s="197">
        <v>0</v>
      </c>
      <c r="S32" s="204">
        <v>0</v>
      </c>
      <c r="T32" s="205">
        <v>0</v>
      </c>
      <c r="U32" s="197">
        <v>0</v>
      </c>
      <c r="V32" s="243">
        <v>0</v>
      </c>
      <c r="W32" s="243">
        <v>0</v>
      </c>
      <c r="X32" s="178">
        <v>0</v>
      </c>
      <c r="Y32" s="243">
        <v>0</v>
      </c>
      <c r="Z32" s="245">
        <v>0</v>
      </c>
      <c r="AA32" s="243"/>
      <c r="AB32" s="243"/>
    </row>
    <row r="33" spans="1:28" x14ac:dyDescent="0.3">
      <c r="A33">
        <v>24</v>
      </c>
      <c r="B33" s="5" t="s">
        <v>15</v>
      </c>
      <c r="C33" s="178">
        <v>192</v>
      </c>
      <c r="D33" s="127">
        <v>75</v>
      </c>
      <c r="E33" s="248">
        <v>117</v>
      </c>
      <c r="F33" s="178">
        <v>40</v>
      </c>
      <c r="G33" s="127">
        <v>15</v>
      </c>
      <c r="H33" s="127">
        <v>25</v>
      </c>
      <c r="I33" s="178">
        <v>10</v>
      </c>
      <c r="J33" s="243">
        <v>4</v>
      </c>
      <c r="K33" s="243">
        <v>6</v>
      </c>
      <c r="L33" s="197">
        <v>121</v>
      </c>
      <c r="M33" s="243">
        <v>47</v>
      </c>
      <c r="N33" s="243">
        <v>74</v>
      </c>
      <c r="O33" s="197">
        <v>17</v>
      </c>
      <c r="P33" s="194">
        <v>8</v>
      </c>
      <c r="Q33" s="198">
        <v>9</v>
      </c>
      <c r="R33" s="197">
        <v>0</v>
      </c>
      <c r="S33" s="204">
        <v>0</v>
      </c>
      <c r="T33" s="205">
        <v>0</v>
      </c>
      <c r="U33" s="197">
        <v>1</v>
      </c>
      <c r="V33" s="204">
        <v>1</v>
      </c>
      <c r="W33" s="205">
        <v>0</v>
      </c>
      <c r="X33" s="178">
        <v>3</v>
      </c>
      <c r="Y33" s="22">
        <v>0</v>
      </c>
      <c r="Z33" s="245">
        <v>3</v>
      </c>
      <c r="AA33" s="243"/>
      <c r="AB33" s="243"/>
    </row>
    <row r="34" spans="1:28" x14ac:dyDescent="0.3">
      <c r="A34">
        <v>25</v>
      </c>
      <c r="B34" s="5" t="s">
        <v>16</v>
      </c>
      <c r="C34" s="178">
        <v>32</v>
      </c>
      <c r="D34" s="127">
        <v>16</v>
      </c>
      <c r="E34" s="248">
        <v>16</v>
      </c>
      <c r="F34" s="178">
        <v>6</v>
      </c>
      <c r="G34" s="127">
        <v>3</v>
      </c>
      <c r="H34" s="127">
        <v>3</v>
      </c>
      <c r="I34" s="178">
        <v>8</v>
      </c>
      <c r="J34" s="243">
        <v>7</v>
      </c>
      <c r="K34" s="243">
        <v>1</v>
      </c>
      <c r="L34" s="197">
        <v>18</v>
      </c>
      <c r="M34" s="243">
        <v>6</v>
      </c>
      <c r="N34" s="243">
        <v>12</v>
      </c>
      <c r="O34" s="197">
        <v>0</v>
      </c>
      <c r="P34" s="243">
        <v>0</v>
      </c>
      <c r="Q34" s="243">
        <v>0</v>
      </c>
      <c r="R34" s="197">
        <v>0</v>
      </c>
      <c r="S34" s="22">
        <v>0</v>
      </c>
      <c r="T34" s="205">
        <v>0</v>
      </c>
      <c r="U34" s="197">
        <v>0</v>
      </c>
      <c r="V34" s="22">
        <v>0</v>
      </c>
      <c r="W34" s="205">
        <v>0</v>
      </c>
      <c r="X34" s="178">
        <v>0</v>
      </c>
      <c r="Y34" s="22">
        <v>0</v>
      </c>
      <c r="Z34" s="245">
        <v>0</v>
      </c>
      <c r="AA34" s="243"/>
      <c r="AB34" s="243"/>
    </row>
    <row r="35" spans="1:28" x14ac:dyDescent="0.3">
      <c r="A35">
        <v>26</v>
      </c>
      <c r="B35" s="5" t="s">
        <v>17</v>
      </c>
      <c r="C35" s="178">
        <v>25</v>
      </c>
      <c r="D35" s="127">
        <v>12</v>
      </c>
      <c r="E35" s="248">
        <v>13</v>
      </c>
      <c r="F35" s="178">
        <v>13</v>
      </c>
      <c r="G35" s="127">
        <v>7</v>
      </c>
      <c r="H35" s="127">
        <v>6</v>
      </c>
      <c r="I35" s="178">
        <v>3</v>
      </c>
      <c r="J35" s="243">
        <v>0</v>
      </c>
      <c r="K35" s="243">
        <v>3</v>
      </c>
      <c r="L35" s="197">
        <v>8</v>
      </c>
      <c r="M35" s="194">
        <v>4</v>
      </c>
      <c r="N35" s="198">
        <v>4</v>
      </c>
      <c r="O35" s="197">
        <v>1</v>
      </c>
      <c r="P35" s="243">
        <v>1</v>
      </c>
      <c r="Q35" s="243">
        <v>0</v>
      </c>
      <c r="R35" s="197">
        <v>0</v>
      </c>
      <c r="S35" s="22">
        <v>0</v>
      </c>
      <c r="T35" s="205">
        <v>0</v>
      </c>
      <c r="U35" s="197">
        <v>0</v>
      </c>
      <c r="V35" s="22">
        <v>0</v>
      </c>
      <c r="W35" s="205">
        <v>0</v>
      </c>
      <c r="X35" s="178">
        <v>0</v>
      </c>
      <c r="Y35" s="22">
        <v>0</v>
      </c>
      <c r="Z35" s="245">
        <v>0</v>
      </c>
      <c r="AA35" s="243"/>
      <c r="AB35" s="243"/>
    </row>
    <row r="36" spans="1:28" x14ac:dyDescent="0.3">
      <c r="A36">
        <v>27</v>
      </c>
      <c r="B36" s="5" t="s">
        <v>18</v>
      </c>
      <c r="C36" s="178">
        <v>7</v>
      </c>
      <c r="D36" s="127">
        <v>4</v>
      </c>
      <c r="E36" s="248">
        <v>3</v>
      </c>
      <c r="F36" s="178">
        <v>1</v>
      </c>
      <c r="G36" s="127">
        <v>0</v>
      </c>
      <c r="H36" s="127">
        <v>1</v>
      </c>
      <c r="I36" s="178">
        <v>2</v>
      </c>
      <c r="J36" s="243">
        <v>0</v>
      </c>
      <c r="K36" s="243">
        <v>2</v>
      </c>
      <c r="L36" s="197">
        <v>0</v>
      </c>
      <c r="M36" s="243">
        <v>0</v>
      </c>
      <c r="N36" s="243">
        <v>0</v>
      </c>
      <c r="O36" s="197">
        <v>4</v>
      </c>
      <c r="P36" s="194">
        <v>4</v>
      </c>
      <c r="Q36" s="198">
        <v>0</v>
      </c>
      <c r="R36" s="197">
        <v>0</v>
      </c>
      <c r="S36" s="243">
        <v>0</v>
      </c>
      <c r="T36" s="243">
        <v>0</v>
      </c>
      <c r="U36" s="197">
        <v>0</v>
      </c>
      <c r="V36" s="22">
        <v>0</v>
      </c>
      <c r="W36" s="205">
        <v>0</v>
      </c>
      <c r="X36" s="178">
        <v>0</v>
      </c>
      <c r="Y36" s="22">
        <v>0</v>
      </c>
      <c r="Z36" s="245">
        <v>0</v>
      </c>
      <c r="AA36" s="243"/>
      <c r="AB36" s="243"/>
    </row>
    <row r="37" spans="1:28" x14ac:dyDescent="0.3">
      <c r="A37">
        <v>28</v>
      </c>
      <c r="B37" s="5" t="s">
        <v>19</v>
      </c>
      <c r="C37" s="178">
        <v>15</v>
      </c>
      <c r="D37" s="127">
        <v>10</v>
      </c>
      <c r="E37" s="248">
        <v>5</v>
      </c>
      <c r="F37" s="178">
        <v>10</v>
      </c>
      <c r="G37" s="127">
        <v>6</v>
      </c>
      <c r="H37" s="127">
        <v>4</v>
      </c>
      <c r="I37" s="178">
        <v>1</v>
      </c>
      <c r="J37" s="243">
        <v>1</v>
      </c>
      <c r="K37" s="243">
        <v>0</v>
      </c>
      <c r="L37" s="197">
        <v>4</v>
      </c>
      <c r="M37" s="194">
        <v>3</v>
      </c>
      <c r="N37" s="198">
        <v>1</v>
      </c>
      <c r="O37" s="197">
        <v>0</v>
      </c>
      <c r="P37" s="195">
        <v>0</v>
      </c>
      <c r="Q37" s="198">
        <v>0</v>
      </c>
      <c r="R37" s="197">
        <v>0</v>
      </c>
      <c r="S37" s="243">
        <v>0</v>
      </c>
      <c r="T37" s="243">
        <v>0</v>
      </c>
      <c r="U37" s="197">
        <v>0</v>
      </c>
      <c r="V37" s="22">
        <v>0</v>
      </c>
      <c r="W37" s="205">
        <v>0</v>
      </c>
      <c r="X37" s="178">
        <v>0</v>
      </c>
      <c r="Y37" s="22">
        <v>0</v>
      </c>
      <c r="Z37" s="245">
        <v>0</v>
      </c>
      <c r="AA37" s="243"/>
      <c r="AB37" s="243"/>
    </row>
    <row r="38" spans="1:28" x14ac:dyDescent="0.3">
      <c r="A38">
        <v>29</v>
      </c>
      <c r="B38" s="5" t="s">
        <v>309</v>
      </c>
      <c r="C38" s="178">
        <v>187</v>
      </c>
      <c r="D38" s="127">
        <v>78</v>
      </c>
      <c r="E38" s="248">
        <v>109</v>
      </c>
      <c r="F38" s="178">
        <v>53</v>
      </c>
      <c r="G38" s="127">
        <v>30</v>
      </c>
      <c r="H38" s="127">
        <v>23</v>
      </c>
      <c r="I38" s="178">
        <v>22</v>
      </c>
      <c r="J38" s="243">
        <v>12</v>
      </c>
      <c r="K38" s="243">
        <v>10</v>
      </c>
      <c r="L38" s="197">
        <v>102</v>
      </c>
      <c r="M38" s="243">
        <v>33</v>
      </c>
      <c r="N38" s="243">
        <v>69</v>
      </c>
      <c r="O38" s="197">
        <v>8</v>
      </c>
      <c r="P38" s="243">
        <v>3</v>
      </c>
      <c r="Q38" s="243">
        <v>5</v>
      </c>
      <c r="R38" s="197">
        <v>1</v>
      </c>
      <c r="S38" s="243">
        <v>0</v>
      </c>
      <c r="T38" s="243">
        <v>1</v>
      </c>
      <c r="U38" s="197">
        <v>1</v>
      </c>
      <c r="V38" s="243">
        <v>0</v>
      </c>
      <c r="W38" s="243">
        <v>1</v>
      </c>
      <c r="X38" s="178">
        <v>0</v>
      </c>
      <c r="Y38" s="22">
        <v>0</v>
      </c>
      <c r="Z38" s="245">
        <v>0</v>
      </c>
      <c r="AA38" s="243"/>
      <c r="AB38" s="243"/>
    </row>
    <row r="39" spans="1:28" x14ac:dyDescent="0.3">
      <c r="A39">
        <v>30</v>
      </c>
      <c r="B39" s="5" t="s">
        <v>310</v>
      </c>
      <c r="C39" s="178">
        <v>5</v>
      </c>
      <c r="D39" s="127">
        <v>1</v>
      </c>
      <c r="E39" s="248">
        <v>4</v>
      </c>
      <c r="F39" s="178">
        <v>5</v>
      </c>
      <c r="G39" s="127">
        <v>1</v>
      </c>
      <c r="H39" s="127">
        <v>4</v>
      </c>
      <c r="I39" s="178">
        <v>0</v>
      </c>
      <c r="J39" s="195">
        <v>0</v>
      </c>
      <c r="K39" s="198">
        <v>0</v>
      </c>
      <c r="L39" s="197">
        <v>0</v>
      </c>
      <c r="M39" s="243">
        <v>0</v>
      </c>
      <c r="N39" s="243">
        <v>0</v>
      </c>
      <c r="O39" s="197">
        <v>0</v>
      </c>
      <c r="P39" s="243">
        <v>0</v>
      </c>
      <c r="Q39" s="243">
        <v>0</v>
      </c>
      <c r="R39" s="197">
        <v>0</v>
      </c>
      <c r="S39" s="243">
        <v>0</v>
      </c>
      <c r="T39" s="243">
        <v>0</v>
      </c>
      <c r="U39" s="197">
        <v>0</v>
      </c>
      <c r="V39" s="22">
        <v>0</v>
      </c>
      <c r="W39" s="205">
        <v>0</v>
      </c>
      <c r="X39" s="178">
        <v>0</v>
      </c>
      <c r="Y39" s="243">
        <v>0</v>
      </c>
      <c r="Z39" s="245">
        <v>0</v>
      </c>
      <c r="AA39" s="243"/>
      <c r="AB39" s="243"/>
    </row>
    <row r="40" spans="1:28" x14ac:dyDescent="0.3">
      <c r="A40">
        <v>31</v>
      </c>
      <c r="B40" s="5" t="s">
        <v>20</v>
      </c>
      <c r="C40" s="178">
        <v>77</v>
      </c>
      <c r="D40" s="127">
        <v>60</v>
      </c>
      <c r="E40" s="248">
        <v>17</v>
      </c>
      <c r="F40" s="178">
        <v>17</v>
      </c>
      <c r="G40" s="127">
        <v>9</v>
      </c>
      <c r="H40" s="127">
        <v>8</v>
      </c>
      <c r="I40" s="178">
        <v>6</v>
      </c>
      <c r="J40" s="194">
        <v>3</v>
      </c>
      <c r="K40" s="198">
        <v>3</v>
      </c>
      <c r="L40" s="197">
        <v>14</v>
      </c>
      <c r="M40" s="243">
        <v>12</v>
      </c>
      <c r="N40" s="243">
        <v>2</v>
      </c>
      <c r="O40" s="197">
        <v>24</v>
      </c>
      <c r="P40" s="195">
        <v>24</v>
      </c>
      <c r="Q40" s="198">
        <v>0</v>
      </c>
      <c r="R40" s="197">
        <v>16</v>
      </c>
      <c r="S40" s="204">
        <v>12</v>
      </c>
      <c r="T40" s="205">
        <v>4</v>
      </c>
      <c r="U40" s="197">
        <v>0</v>
      </c>
      <c r="V40" s="22">
        <v>0</v>
      </c>
      <c r="W40" s="205">
        <v>0</v>
      </c>
      <c r="X40" s="178">
        <v>0</v>
      </c>
      <c r="Y40" s="22">
        <v>0</v>
      </c>
      <c r="Z40" s="245">
        <v>0</v>
      </c>
      <c r="AA40" s="243"/>
      <c r="AB40" s="243"/>
    </row>
    <row r="41" spans="1:28" x14ac:dyDescent="0.3">
      <c r="A41">
        <v>32</v>
      </c>
      <c r="B41" s="5" t="s">
        <v>311</v>
      </c>
      <c r="C41" s="178">
        <v>8</v>
      </c>
      <c r="D41" s="127">
        <v>1</v>
      </c>
      <c r="E41" s="248">
        <v>7</v>
      </c>
      <c r="F41" s="178">
        <v>2</v>
      </c>
      <c r="G41" s="127">
        <v>0</v>
      </c>
      <c r="H41" s="127">
        <v>2</v>
      </c>
      <c r="I41" s="178">
        <v>0</v>
      </c>
      <c r="J41" s="243">
        <v>0</v>
      </c>
      <c r="K41" s="243">
        <v>0</v>
      </c>
      <c r="L41" s="197">
        <v>2</v>
      </c>
      <c r="M41" s="243">
        <v>1</v>
      </c>
      <c r="N41" s="243">
        <v>1</v>
      </c>
      <c r="O41" s="197">
        <v>4</v>
      </c>
      <c r="P41" s="243">
        <v>0</v>
      </c>
      <c r="Q41" s="243">
        <v>4</v>
      </c>
      <c r="R41" s="197">
        <v>0</v>
      </c>
      <c r="S41" s="243">
        <v>0</v>
      </c>
      <c r="T41" s="243">
        <v>0</v>
      </c>
      <c r="U41" s="197">
        <v>0</v>
      </c>
      <c r="V41" s="22">
        <v>0</v>
      </c>
      <c r="W41" s="205">
        <v>0</v>
      </c>
      <c r="X41" s="178">
        <v>0</v>
      </c>
      <c r="Y41" s="22">
        <v>0</v>
      </c>
      <c r="Z41" s="245">
        <v>0</v>
      </c>
      <c r="AA41" s="243"/>
      <c r="AB41" s="243"/>
    </row>
    <row r="42" spans="1:28" x14ac:dyDescent="0.3">
      <c r="A42">
        <v>33</v>
      </c>
      <c r="B42" s="5" t="s">
        <v>21</v>
      </c>
      <c r="C42" s="178">
        <v>4</v>
      </c>
      <c r="D42" s="127">
        <v>2</v>
      </c>
      <c r="E42" s="248">
        <v>2</v>
      </c>
      <c r="F42" s="178">
        <v>0</v>
      </c>
      <c r="G42" s="127">
        <v>0</v>
      </c>
      <c r="H42" s="127">
        <v>0</v>
      </c>
      <c r="I42" s="178">
        <v>0</v>
      </c>
      <c r="J42" s="195">
        <v>0</v>
      </c>
      <c r="K42" s="198">
        <v>0</v>
      </c>
      <c r="L42" s="197">
        <v>4</v>
      </c>
      <c r="M42" s="243">
        <v>2</v>
      </c>
      <c r="N42" s="243">
        <v>2</v>
      </c>
      <c r="O42" s="197">
        <v>0</v>
      </c>
      <c r="P42" s="243">
        <v>0</v>
      </c>
      <c r="Q42" s="243">
        <v>0</v>
      </c>
      <c r="R42" s="197">
        <v>0</v>
      </c>
      <c r="S42" s="22">
        <v>0</v>
      </c>
      <c r="T42" s="205">
        <v>0</v>
      </c>
      <c r="U42" s="197">
        <v>0</v>
      </c>
      <c r="V42" s="22">
        <v>0</v>
      </c>
      <c r="W42" s="205">
        <v>0</v>
      </c>
      <c r="X42" s="178">
        <v>0</v>
      </c>
      <c r="Y42" s="22">
        <v>0</v>
      </c>
      <c r="Z42" s="245">
        <v>0</v>
      </c>
      <c r="AA42" s="243"/>
      <c r="AB42" s="243"/>
    </row>
    <row r="43" spans="1:28" x14ac:dyDescent="0.3">
      <c r="A43">
        <v>34</v>
      </c>
      <c r="B43" s="5" t="s">
        <v>22</v>
      </c>
      <c r="C43" s="178">
        <v>159</v>
      </c>
      <c r="D43" s="127">
        <v>65</v>
      </c>
      <c r="E43" s="248">
        <v>94</v>
      </c>
      <c r="F43" s="178">
        <v>29</v>
      </c>
      <c r="G43" s="127">
        <v>12</v>
      </c>
      <c r="H43" s="127">
        <v>17</v>
      </c>
      <c r="I43" s="178">
        <v>33</v>
      </c>
      <c r="J43" s="195">
        <v>11</v>
      </c>
      <c r="K43" s="198">
        <v>22</v>
      </c>
      <c r="L43" s="197">
        <v>86</v>
      </c>
      <c r="M43" s="243">
        <v>38</v>
      </c>
      <c r="N43" s="243">
        <v>48</v>
      </c>
      <c r="O43" s="197">
        <v>10</v>
      </c>
      <c r="P43" s="195">
        <v>4</v>
      </c>
      <c r="Q43" s="198">
        <v>6</v>
      </c>
      <c r="R43" s="197">
        <v>1</v>
      </c>
      <c r="S43" s="22">
        <v>0</v>
      </c>
      <c r="T43" s="205">
        <v>1</v>
      </c>
      <c r="U43" s="197">
        <v>0</v>
      </c>
      <c r="V43" s="22">
        <v>0</v>
      </c>
      <c r="W43" s="205">
        <v>0</v>
      </c>
      <c r="X43" s="178">
        <v>0</v>
      </c>
      <c r="Y43" s="22">
        <v>0</v>
      </c>
      <c r="Z43" s="245">
        <v>0</v>
      </c>
      <c r="AA43" s="243"/>
      <c r="AB43" s="243"/>
    </row>
    <row r="44" spans="1:28" x14ac:dyDescent="0.3">
      <c r="A44">
        <v>35</v>
      </c>
      <c r="B44" s="5" t="s">
        <v>23</v>
      </c>
      <c r="C44" s="178">
        <v>22</v>
      </c>
      <c r="D44" s="127">
        <v>12</v>
      </c>
      <c r="E44" s="248">
        <v>10</v>
      </c>
      <c r="F44" s="178">
        <v>3</v>
      </c>
      <c r="G44" s="127">
        <v>3</v>
      </c>
      <c r="H44" s="127">
        <v>0</v>
      </c>
      <c r="I44" s="178">
        <v>8</v>
      </c>
      <c r="J44" s="243">
        <v>2</v>
      </c>
      <c r="K44" s="243">
        <v>6</v>
      </c>
      <c r="L44" s="197">
        <v>10</v>
      </c>
      <c r="M44" s="243">
        <v>6</v>
      </c>
      <c r="N44" s="243">
        <v>4</v>
      </c>
      <c r="O44" s="197">
        <v>1</v>
      </c>
      <c r="P44" s="243">
        <v>1</v>
      </c>
      <c r="Q44" s="243">
        <v>0</v>
      </c>
      <c r="R44" s="197">
        <v>0</v>
      </c>
      <c r="S44" s="243">
        <v>0</v>
      </c>
      <c r="T44" s="243">
        <v>0</v>
      </c>
      <c r="U44" s="197">
        <v>0</v>
      </c>
      <c r="V44" s="22">
        <v>0</v>
      </c>
      <c r="W44" s="205">
        <v>0</v>
      </c>
      <c r="X44" s="178">
        <v>0</v>
      </c>
      <c r="Y44" s="22">
        <v>0</v>
      </c>
      <c r="Z44" s="245">
        <v>0</v>
      </c>
      <c r="AA44" s="243"/>
      <c r="AB44" s="243"/>
    </row>
    <row r="45" spans="1:28" x14ac:dyDescent="0.3">
      <c r="A45">
        <v>36</v>
      </c>
      <c r="B45" s="5" t="s">
        <v>24</v>
      </c>
      <c r="C45" s="178">
        <v>368</v>
      </c>
      <c r="D45" s="127">
        <v>177</v>
      </c>
      <c r="E45" s="248">
        <v>191</v>
      </c>
      <c r="F45" s="178">
        <v>111</v>
      </c>
      <c r="G45" s="127">
        <v>59</v>
      </c>
      <c r="H45" s="127">
        <v>52</v>
      </c>
      <c r="I45" s="178">
        <v>73</v>
      </c>
      <c r="J45" s="243">
        <v>30</v>
      </c>
      <c r="K45" s="243">
        <v>43</v>
      </c>
      <c r="L45" s="197">
        <v>150</v>
      </c>
      <c r="M45" s="243">
        <v>63</v>
      </c>
      <c r="N45" s="243">
        <v>87</v>
      </c>
      <c r="O45" s="197">
        <v>22</v>
      </c>
      <c r="P45" s="195">
        <v>20</v>
      </c>
      <c r="Q45" s="198">
        <v>2</v>
      </c>
      <c r="R45" s="197">
        <v>12</v>
      </c>
      <c r="S45" s="22">
        <v>5</v>
      </c>
      <c r="T45" s="205">
        <v>7</v>
      </c>
      <c r="U45" s="197">
        <v>0</v>
      </c>
      <c r="V45" s="22">
        <v>0</v>
      </c>
      <c r="W45" s="205">
        <v>0</v>
      </c>
      <c r="X45" s="178">
        <v>0</v>
      </c>
      <c r="Y45" s="22">
        <v>0</v>
      </c>
      <c r="Z45" s="245">
        <v>0</v>
      </c>
      <c r="AA45" s="243"/>
      <c r="AB45" s="243"/>
    </row>
    <row r="46" spans="1:28" x14ac:dyDescent="0.3">
      <c r="A46">
        <v>37</v>
      </c>
      <c r="B46" s="5" t="s">
        <v>25</v>
      </c>
      <c r="C46" s="178">
        <v>2</v>
      </c>
      <c r="D46" s="127">
        <v>0</v>
      </c>
      <c r="E46" s="248">
        <v>2</v>
      </c>
      <c r="F46" s="178">
        <v>0</v>
      </c>
      <c r="G46" s="127">
        <v>0</v>
      </c>
      <c r="H46" s="127">
        <v>0</v>
      </c>
      <c r="I46" s="178">
        <v>0</v>
      </c>
      <c r="J46" s="243">
        <v>0</v>
      </c>
      <c r="K46" s="243">
        <v>0</v>
      </c>
      <c r="L46" s="197">
        <v>1</v>
      </c>
      <c r="M46" s="243">
        <v>0</v>
      </c>
      <c r="N46" s="243">
        <v>1</v>
      </c>
      <c r="O46" s="197">
        <v>0</v>
      </c>
      <c r="P46" s="243">
        <v>0</v>
      </c>
      <c r="Q46" s="243">
        <v>0</v>
      </c>
      <c r="R46" s="197">
        <v>1</v>
      </c>
      <c r="S46" s="243">
        <v>0</v>
      </c>
      <c r="T46" s="243">
        <v>1</v>
      </c>
      <c r="U46" s="197">
        <v>0</v>
      </c>
      <c r="V46" s="22">
        <v>0</v>
      </c>
      <c r="W46" s="205">
        <v>0</v>
      </c>
      <c r="X46" s="178">
        <v>0</v>
      </c>
      <c r="Y46" s="243">
        <v>0</v>
      </c>
      <c r="Z46" s="245">
        <v>0</v>
      </c>
      <c r="AA46" s="243"/>
      <c r="AB46" s="243"/>
    </row>
    <row r="47" spans="1:28" x14ac:dyDescent="0.3">
      <c r="A47">
        <v>38</v>
      </c>
      <c r="B47" s="5" t="s">
        <v>26</v>
      </c>
      <c r="C47" s="178">
        <v>131</v>
      </c>
      <c r="D47" s="127">
        <v>64</v>
      </c>
      <c r="E47" s="248">
        <v>67</v>
      </c>
      <c r="F47" s="178">
        <v>36</v>
      </c>
      <c r="G47" s="127">
        <v>20</v>
      </c>
      <c r="H47" s="127">
        <v>16</v>
      </c>
      <c r="I47" s="178">
        <v>10</v>
      </c>
      <c r="J47" s="195">
        <v>5</v>
      </c>
      <c r="K47" s="198">
        <v>5</v>
      </c>
      <c r="L47" s="197">
        <v>65</v>
      </c>
      <c r="M47" s="195">
        <v>24</v>
      </c>
      <c r="N47" s="198">
        <v>41</v>
      </c>
      <c r="O47" s="197">
        <v>19</v>
      </c>
      <c r="P47" s="195">
        <v>14</v>
      </c>
      <c r="Q47" s="198">
        <v>5</v>
      </c>
      <c r="R47" s="197">
        <v>1</v>
      </c>
      <c r="S47" s="243">
        <v>1</v>
      </c>
      <c r="T47" s="243">
        <v>0</v>
      </c>
      <c r="U47" s="197">
        <v>1</v>
      </c>
      <c r="V47" s="22">
        <v>1</v>
      </c>
      <c r="W47" s="205">
        <v>0</v>
      </c>
      <c r="X47" s="178">
        <v>0</v>
      </c>
      <c r="Y47" s="22">
        <v>0</v>
      </c>
      <c r="Z47" s="245">
        <v>0</v>
      </c>
      <c r="AA47" s="243"/>
      <c r="AB47" s="243"/>
    </row>
    <row r="48" spans="1:28" x14ac:dyDescent="0.3">
      <c r="A48">
        <v>39</v>
      </c>
      <c r="B48" s="5" t="s">
        <v>27</v>
      </c>
      <c r="C48" s="178">
        <v>217</v>
      </c>
      <c r="D48" s="127">
        <v>89</v>
      </c>
      <c r="E48" s="248">
        <v>128</v>
      </c>
      <c r="F48" s="178">
        <v>48</v>
      </c>
      <c r="G48" s="127">
        <v>20</v>
      </c>
      <c r="H48" s="127">
        <v>28</v>
      </c>
      <c r="I48" s="178">
        <v>21</v>
      </c>
      <c r="J48" s="243">
        <v>8</v>
      </c>
      <c r="K48" s="243">
        <v>13</v>
      </c>
      <c r="L48" s="197">
        <v>112</v>
      </c>
      <c r="M48" s="243">
        <v>40</v>
      </c>
      <c r="N48" s="243">
        <v>72</v>
      </c>
      <c r="O48" s="197">
        <v>16</v>
      </c>
      <c r="P48" s="243">
        <v>9</v>
      </c>
      <c r="Q48" s="243">
        <v>7</v>
      </c>
      <c r="R48" s="197">
        <v>19</v>
      </c>
      <c r="S48" s="22">
        <v>11</v>
      </c>
      <c r="T48" s="205">
        <v>8</v>
      </c>
      <c r="U48" s="197">
        <v>0</v>
      </c>
      <c r="V48" s="22">
        <v>0</v>
      </c>
      <c r="W48" s="205">
        <v>0</v>
      </c>
      <c r="X48" s="178">
        <v>0</v>
      </c>
      <c r="Y48" s="22">
        <v>0</v>
      </c>
      <c r="Z48" s="245">
        <v>0</v>
      </c>
      <c r="AA48" s="243"/>
      <c r="AB48" s="243"/>
    </row>
    <row r="49" spans="1:28" x14ac:dyDescent="0.3">
      <c r="A49">
        <v>40</v>
      </c>
      <c r="B49" s="5" t="s">
        <v>28</v>
      </c>
      <c r="C49" s="178">
        <v>6</v>
      </c>
      <c r="D49" s="127">
        <v>1</v>
      </c>
      <c r="E49" s="248">
        <v>5</v>
      </c>
      <c r="F49" s="178">
        <v>5</v>
      </c>
      <c r="G49" s="127">
        <v>1</v>
      </c>
      <c r="H49" s="127">
        <v>4</v>
      </c>
      <c r="I49" s="178">
        <v>0</v>
      </c>
      <c r="J49" s="243">
        <v>0</v>
      </c>
      <c r="K49" s="243">
        <v>0</v>
      </c>
      <c r="L49" s="197">
        <v>1</v>
      </c>
      <c r="M49" s="243">
        <v>0</v>
      </c>
      <c r="N49" s="243">
        <v>1</v>
      </c>
      <c r="O49" s="197">
        <v>0</v>
      </c>
      <c r="P49" s="243">
        <v>0</v>
      </c>
      <c r="Q49" s="243">
        <v>0</v>
      </c>
      <c r="R49" s="197">
        <v>0</v>
      </c>
      <c r="S49" s="243">
        <v>0</v>
      </c>
      <c r="T49" s="243">
        <v>0</v>
      </c>
      <c r="U49" s="197">
        <v>0</v>
      </c>
      <c r="V49" s="243">
        <v>0</v>
      </c>
      <c r="W49" s="243">
        <v>0</v>
      </c>
      <c r="X49" s="178">
        <v>0</v>
      </c>
      <c r="Y49" s="22">
        <v>0</v>
      </c>
      <c r="Z49" s="245">
        <v>0</v>
      </c>
      <c r="AA49" s="243"/>
      <c r="AB49" s="243"/>
    </row>
    <row r="50" spans="1:28" x14ac:dyDescent="0.3">
      <c r="A50">
        <v>41</v>
      </c>
      <c r="B50" s="5" t="s">
        <v>29</v>
      </c>
      <c r="C50" s="178">
        <v>4</v>
      </c>
      <c r="D50" s="127">
        <v>2</v>
      </c>
      <c r="E50" s="248">
        <v>2</v>
      </c>
      <c r="F50" s="178">
        <v>4</v>
      </c>
      <c r="G50" s="127">
        <v>2</v>
      </c>
      <c r="H50" s="127">
        <v>2</v>
      </c>
      <c r="I50" s="178">
        <v>0</v>
      </c>
      <c r="J50" s="195">
        <v>0</v>
      </c>
      <c r="K50" s="198">
        <v>0</v>
      </c>
      <c r="L50" s="178">
        <v>0</v>
      </c>
      <c r="M50" s="243">
        <v>0</v>
      </c>
      <c r="N50" s="243">
        <v>0</v>
      </c>
      <c r="O50" s="197">
        <v>0</v>
      </c>
      <c r="P50" s="195">
        <v>0</v>
      </c>
      <c r="Q50" s="198">
        <v>0</v>
      </c>
      <c r="R50" s="197">
        <v>0</v>
      </c>
      <c r="S50" s="243">
        <v>0</v>
      </c>
      <c r="T50" s="243">
        <v>0</v>
      </c>
      <c r="U50" s="197">
        <v>0</v>
      </c>
      <c r="V50" s="22">
        <v>0</v>
      </c>
      <c r="W50" s="205">
        <v>0</v>
      </c>
      <c r="X50" s="178">
        <v>0</v>
      </c>
      <c r="Y50" s="22">
        <v>0</v>
      </c>
      <c r="Z50" s="245">
        <v>0</v>
      </c>
      <c r="AA50" s="243"/>
      <c r="AB50" s="243"/>
    </row>
    <row r="51" spans="1:28" x14ac:dyDescent="0.3">
      <c r="A51">
        <v>42</v>
      </c>
      <c r="B51" s="5" t="s">
        <v>312</v>
      </c>
      <c r="C51" s="178">
        <v>165</v>
      </c>
      <c r="D51" s="127">
        <v>64</v>
      </c>
      <c r="E51" s="248">
        <v>101</v>
      </c>
      <c r="F51" s="178">
        <v>31</v>
      </c>
      <c r="G51" s="127">
        <v>16</v>
      </c>
      <c r="H51" s="127">
        <v>15</v>
      </c>
      <c r="I51" s="178">
        <v>16</v>
      </c>
      <c r="J51" s="195">
        <v>7</v>
      </c>
      <c r="K51" s="198">
        <v>9</v>
      </c>
      <c r="L51" s="197">
        <v>106</v>
      </c>
      <c r="M51" s="243">
        <v>36</v>
      </c>
      <c r="N51" s="243">
        <v>70</v>
      </c>
      <c r="O51" s="197">
        <v>8</v>
      </c>
      <c r="P51" s="195">
        <v>5</v>
      </c>
      <c r="Q51" s="198">
        <v>3</v>
      </c>
      <c r="R51" s="197">
        <v>4</v>
      </c>
      <c r="S51" s="22">
        <v>0</v>
      </c>
      <c r="T51" s="205">
        <v>4</v>
      </c>
      <c r="U51" s="197">
        <v>0</v>
      </c>
      <c r="V51" s="22">
        <v>0</v>
      </c>
      <c r="W51" s="205">
        <v>0</v>
      </c>
      <c r="X51" s="178">
        <v>0</v>
      </c>
      <c r="Y51" s="22">
        <v>0</v>
      </c>
      <c r="Z51" s="245">
        <v>0</v>
      </c>
      <c r="AA51" s="243"/>
      <c r="AB51" s="243"/>
    </row>
    <row r="52" spans="1:28" x14ac:dyDescent="0.3">
      <c r="A52">
        <v>43</v>
      </c>
      <c r="B52" s="5" t="s">
        <v>30</v>
      </c>
      <c r="C52" s="178">
        <v>12</v>
      </c>
      <c r="D52" s="127">
        <v>6</v>
      </c>
      <c r="E52" s="248">
        <v>6</v>
      </c>
      <c r="F52" s="178">
        <v>0</v>
      </c>
      <c r="G52" s="127">
        <v>0</v>
      </c>
      <c r="H52" s="127">
        <v>0</v>
      </c>
      <c r="I52" s="178">
        <v>1</v>
      </c>
      <c r="J52" s="195">
        <v>1</v>
      </c>
      <c r="K52" s="198">
        <v>0</v>
      </c>
      <c r="L52" s="197">
        <v>11</v>
      </c>
      <c r="M52" s="196">
        <v>5</v>
      </c>
      <c r="N52" s="198">
        <v>6</v>
      </c>
      <c r="O52" s="197">
        <v>0</v>
      </c>
      <c r="P52" s="195">
        <v>0</v>
      </c>
      <c r="Q52" s="198">
        <v>0</v>
      </c>
      <c r="R52" s="197">
        <v>0</v>
      </c>
      <c r="S52" s="22">
        <v>0</v>
      </c>
      <c r="T52" s="205">
        <v>0</v>
      </c>
      <c r="U52" s="197">
        <v>0</v>
      </c>
      <c r="V52" s="22">
        <v>0</v>
      </c>
      <c r="W52" s="205">
        <v>0</v>
      </c>
      <c r="X52" s="178">
        <v>11</v>
      </c>
      <c r="Y52" s="22">
        <v>6</v>
      </c>
      <c r="Z52" s="245">
        <v>5</v>
      </c>
      <c r="AA52" s="243"/>
      <c r="AB52" s="243"/>
    </row>
    <row r="53" spans="1:28" x14ac:dyDescent="0.3">
      <c r="A53">
        <v>44</v>
      </c>
      <c r="B53" s="5" t="s">
        <v>313</v>
      </c>
      <c r="C53" s="178">
        <v>1901</v>
      </c>
      <c r="D53" s="127">
        <v>889</v>
      </c>
      <c r="E53" s="248">
        <v>1012</v>
      </c>
      <c r="F53" s="178">
        <v>323</v>
      </c>
      <c r="G53" s="127">
        <v>128</v>
      </c>
      <c r="H53" s="127">
        <v>195</v>
      </c>
      <c r="I53" s="178">
        <v>76</v>
      </c>
      <c r="J53" s="243">
        <v>25</v>
      </c>
      <c r="K53" s="243">
        <v>51</v>
      </c>
      <c r="L53" s="197">
        <v>1057</v>
      </c>
      <c r="M53" s="243">
        <v>438</v>
      </c>
      <c r="N53" s="243">
        <v>619</v>
      </c>
      <c r="O53" s="197">
        <v>306</v>
      </c>
      <c r="P53" s="243">
        <v>217</v>
      </c>
      <c r="Q53" s="243">
        <v>89</v>
      </c>
      <c r="R53" s="197">
        <v>128</v>
      </c>
      <c r="S53" s="243">
        <v>75</v>
      </c>
      <c r="T53" s="243">
        <v>53</v>
      </c>
      <c r="U53" s="197">
        <v>0</v>
      </c>
      <c r="V53" s="22">
        <v>0</v>
      </c>
      <c r="W53" s="205">
        <v>0</v>
      </c>
      <c r="X53" s="178">
        <v>0</v>
      </c>
      <c r="Y53" s="22">
        <v>0</v>
      </c>
      <c r="Z53" s="245">
        <v>0</v>
      </c>
      <c r="AA53" s="243"/>
      <c r="AB53" s="243"/>
    </row>
    <row r="54" spans="1:28" x14ac:dyDescent="0.3">
      <c r="A54">
        <v>45</v>
      </c>
      <c r="B54" s="5" t="s">
        <v>314</v>
      </c>
      <c r="C54" s="178">
        <v>5</v>
      </c>
      <c r="D54" s="127">
        <v>1</v>
      </c>
      <c r="E54" s="248">
        <v>4</v>
      </c>
      <c r="F54" s="178">
        <v>3</v>
      </c>
      <c r="G54" s="127">
        <v>0</v>
      </c>
      <c r="H54" s="127">
        <v>3</v>
      </c>
      <c r="I54" s="178">
        <v>0</v>
      </c>
      <c r="J54" s="243">
        <v>0</v>
      </c>
      <c r="K54" s="243">
        <v>0</v>
      </c>
      <c r="L54" s="197">
        <v>2</v>
      </c>
      <c r="M54" s="243">
        <v>1</v>
      </c>
      <c r="N54" s="243">
        <v>1</v>
      </c>
      <c r="O54" s="197">
        <v>0</v>
      </c>
      <c r="P54" s="195">
        <v>0</v>
      </c>
      <c r="Q54" s="198">
        <v>0</v>
      </c>
      <c r="R54" s="197">
        <v>0</v>
      </c>
      <c r="S54" s="22">
        <v>0</v>
      </c>
      <c r="T54" s="205">
        <v>0</v>
      </c>
      <c r="U54" s="197">
        <v>0</v>
      </c>
      <c r="V54" s="22">
        <v>0</v>
      </c>
      <c r="W54" s="205">
        <v>0</v>
      </c>
      <c r="X54" s="178">
        <v>0</v>
      </c>
      <c r="Y54" s="22">
        <v>0</v>
      </c>
      <c r="Z54" s="245">
        <v>0</v>
      </c>
      <c r="AA54" s="243"/>
      <c r="AB54" s="243"/>
    </row>
    <row r="55" spans="1:28" x14ac:dyDescent="0.3">
      <c r="A55">
        <v>46</v>
      </c>
      <c r="B55" s="5" t="s">
        <v>315</v>
      </c>
      <c r="C55" s="178">
        <v>68</v>
      </c>
      <c r="D55" s="127">
        <v>31</v>
      </c>
      <c r="E55" s="248">
        <v>37</v>
      </c>
      <c r="F55" s="178">
        <v>16</v>
      </c>
      <c r="G55" s="127">
        <v>10</v>
      </c>
      <c r="H55" s="127">
        <v>6</v>
      </c>
      <c r="I55" s="178">
        <v>3</v>
      </c>
      <c r="J55" s="243">
        <v>2</v>
      </c>
      <c r="K55" s="243">
        <v>1</v>
      </c>
      <c r="L55" s="197">
        <v>37</v>
      </c>
      <c r="M55" s="243">
        <v>12</v>
      </c>
      <c r="N55" s="243">
        <v>25</v>
      </c>
      <c r="O55" s="197">
        <v>7</v>
      </c>
      <c r="P55" s="243">
        <v>3</v>
      </c>
      <c r="Q55" s="243">
        <v>4</v>
      </c>
      <c r="R55" s="197">
        <v>4</v>
      </c>
      <c r="S55" s="243">
        <v>3</v>
      </c>
      <c r="T55" s="243">
        <v>1</v>
      </c>
      <c r="U55" s="197">
        <v>0</v>
      </c>
      <c r="V55" s="243">
        <v>0</v>
      </c>
      <c r="W55" s="243">
        <v>0</v>
      </c>
      <c r="X55" s="178">
        <v>1</v>
      </c>
      <c r="Y55" s="243">
        <v>1</v>
      </c>
      <c r="Z55" s="245">
        <v>0</v>
      </c>
      <c r="AA55" s="243"/>
      <c r="AB55" s="243"/>
    </row>
    <row r="56" spans="1:28" x14ac:dyDescent="0.3">
      <c r="A56">
        <v>47</v>
      </c>
      <c r="B56" s="5" t="s">
        <v>316</v>
      </c>
      <c r="C56" s="178">
        <v>77</v>
      </c>
      <c r="D56" s="127">
        <v>28</v>
      </c>
      <c r="E56" s="248">
        <v>49</v>
      </c>
      <c r="F56" s="178">
        <v>33</v>
      </c>
      <c r="G56" s="127">
        <v>16</v>
      </c>
      <c r="H56" s="127">
        <v>17</v>
      </c>
      <c r="I56" s="178">
        <v>0</v>
      </c>
      <c r="J56" s="243">
        <v>0</v>
      </c>
      <c r="K56" s="243">
        <v>0</v>
      </c>
      <c r="L56" s="197">
        <v>35</v>
      </c>
      <c r="M56" s="243">
        <v>9</v>
      </c>
      <c r="N56" s="243">
        <v>26</v>
      </c>
      <c r="O56" s="197">
        <v>3</v>
      </c>
      <c r="P56" s="243">
        <v>1</v>
      </c>
      <c r="Q56" s="243">
        <v>2</v>
      </c>
      <c r="R56" s="197">
        <v>6</v>
      </c>
      <c r="S56" s="243">
        <v>2</v>
      </c>
      <c r="T56" s="243">
        <v>4</v>
      </c>
      <c r="U56" s="197">
        <v>0</v>
      </c>
      <c r="V56" s="22">
        <v>0</v>
      </c>
      <c r="W56" s="205">
        <v>0</v>
      </c>
      <c r="X56" s="178">
        <v>0</v>
      </c>
      <c r="Y56" s="243">
        <v>0</v>
      </c>
      <c r="Z56" s="245">
        <v>0</v>
      </c>
      <c r="AA56" s="243"/>
      <c r="AB56" s="243"/>
    </row>
    <row r="57" spans="1:28" x14ac:dyDescent="0.3">
      <c r="A57">
        <v>48</v>
      </c>
      <c r="B57" s="5" t="s">
        <v>155</v>
      </c>
      <c r="C57" s="178">
        <v>20</v>
      </c>
      <c r="D57" s="127">
        <v>7</v>
      </c>
      <c r="E57" s="248">
        <v>13</v>
      </c>
      <c r="F57" s="178">
        <v>8</v>
      </c>
      <c r="G57" s="127">
        <v>4</v>
      </c>
      <c r="H57" s="127">
        <v>4</v>
      </c>
      <c r="I57" s="178">
        <v>2</v>
      </c>
      <c r="J57" s="195">
        <v>1</v>
      </c>
      <c r="K57" s="198">
        <v>1</v>
      </c>
      <c r="L57" s="197">
        <v>9</v>
      </c>
      <c r="M57" s="243">
        <v>2</v>
      </c>
      <c r="N57" s="243">
        <v>7</v>
      </c>
      <c r="O57" s="197">
        <v>0</v>
      </c>
      <c r="P57" s="195">
        <v>0</v>
      </c>
      <c r="Q57" s="198">
        <v>0</v>
      </c>
      <c r="R57" s="197">
        <v>1</v>
      </c>
      <c r="S57" s="243">
        <v>0</v>
      </c>
      <c r="T57" s="243">
        <v>1</v>
      </c>
      <c r="U57" s="197">
        <v>0</v>
      </c>
      <c r="V57" s="22">
        <v>0</v>
      </c>
      <c r="W57" s="205">
        <v>0</v>
      </c>
      <c r="X57" s="178">
        <v>0</v>
      </c>
      <c r="Y57" s="22">
        <v>0</v>
      </c>
      <c r="Z57" s="245">
        <v>0</v>
      </c>
      <c r="AA57" s="243"/>
      <c r="AB57" s="243"/>
    </row>
    <row r="58" spans="1:28" x14ac:dyDescent="0.3">
      <c r="A58">
        <v>49</v>
      </c>
      <c r="B58" s="5" t="s">
        <v>317</v>
      </c>
      <c r="C58" s="178">
        <v>257</v>
      </c>
      <c r="D58" s="127">
        <v>134</v>
      </c>
      <c r="E58" s="248">
        <v>123</v>
      </c>
      <c r="F58" s="178">
        <v>68</v>
      </c>
      <c r="G58" s="127">
        <v>39</v>
      </c>
      <c r="H58" s="127">
        <v>29</v>
      </c>
      <c r="I58" s="178">
        <v>16</v>
      </c>
      <c r="J58" s="243">
        <v>9</v>
      </c>
      <c r="K58" s="243">
        <v>7</v>
      </c>
      <c r="L58" s="197">
        <v>124</v>
      </c>
      <c r="M58" s="243">
        <v>56</v>
      </c>
      <c r="N58" s="243">
        <v>68</v>
      </c>
      <c r="O58" s="197">
        <v>42</v>
      </c>
      <c r="P58" s="195">
        <v>25</v>
      </c>
      <c r="Q58" s="198">
        <v>17</v>
      </c>
      <c r="R58" s="197">
        <v>4</v>
      </c>
      <c r="S58" s="243">
        <v>3</v>
      </c>
      <c r="T58" s="243">
        <v>1</v>
      </c>
      <c r="U58" s="197">
        <v>0</v>
      </c>
      <c r="V58" s="208">
        <v>0</v>
      </c>
      <c r="W58" s="205">
        <v>0</v>
      </c>
      <c r="X58" s="178">
        <v>3</v>
      </c>
      <c r="Y58" s="22">
        <v>2</v>
      </c>
      <c r="Z58" s="245">
        <v>1</v>
      </c>
      <c r="AA58" s="243"/>
      <c r="AB58" s="243"/>
    </row>
    <row r="59" spans="1:28" x14ac:dyDescent="0.3">
      <c r="A59">
        <v>50</v>
      </c>
      <c r="B59" s="5" t="s">
        <v>318</v>
      </c>
      <c r="C59" s="178">
        <v>0</v>
      </c>
      <c r="D59" s="127">
        <v>0</v>
      </c>
      <c r="E59" s="248">
        <v>0</v>
      </c>
      <c r="F59" s="178">
        <v>0</v>
      </c>
      <c r="G59" s="127">
        <v>0</v>
      </c>
      <c r="H59" s="127">
        <v>0</v>
      </c>
      <c r="I59" s="178">
        <v>0</v>
      </c>
      <c r="J59" s="243">
        <v>0</v>
      </c>
      <c r="K59" s="243">
        <v>0</v>
      </c>
      <c r="L59" s="197">
        <v>0</v>
      </c>
      <c r="M59" s="243">
        <v>0</v>
      </c>
      <c r="N59" s="243">
        <v>0</v>
      </c>
      <c r="O59" s="197">
        <v>0</v>
      </c>
      <c r="P59" s="243">
        <v>0</v>
      </c>
      <c r="Q59" s="243">
        <v>0</v>
      </c>
      <c r="R59" s="197">
        <v>0</v>
      </c>
      <c r="S59" s="243">
        <v>0</v>
      </c>
      <c r="T59" s="243">
        <v>0</v>
      </c>
      <c r="U59" s="197">
        <v>0</v>
      </c>
      <c r="V59" s="22">
        <v>0</v>
      </c>
      <c r="W59" s="205">
        <v>0</v>
      </c>
      <c r="X59" s="178">
        <v>0</v>
      </c>
      <c r="Y59" s="243">
        <v>0</v>
      </c>
      <c r="Z59" s="245">
        <v>0</v>
      </c>
      <c r="AA59" s="243"/>
      <c r="AB59" s="243"/>
    </row>
    <row r="60" spans="1:28" x14ac:dyDescent="0.3">
      <c r="A60">
        <v>51</v>
      </c>
      <c r="B60" s="5" t="s">
        <v>322</v>
      </c>
      <c r="C60" s="178">
        <v>15</v>
      </c>
      <c r="D60" s="127">
        <v>8</v>
      </c>
      <c r="E60" s="248">
        <v>7</v>
      </c>
      <c r="F60" s="178">
        <v>13</v>
      </c>
      <c r="G60" s="127">
        <v>8</v>
      </c>
      <c r="H60" s="127">
        <v>5</v>
      </c>
      <c r="I60" s="178">
        <v>0</v>
      </c>
      <c r="J60" s="195">
        <v>0</v>
      </c>
      <c r="K60" s="198">
        <v>0</v>
      </c>
      <c r="L60" s="197">
        <v>2</v>
      </c>
      <c r="M60" s="243">
        <v>0</v>
      </c>
      <c r="N60" s="243">
        <v>2</v>
      </c>
      <c r="O60" s="197">
        <v>0</v>
      </c>
      <c r="P60" s="195">
        <v>0</v>
      </c>
      <c r="Q60" s="198">
        <v>0</v>
      </c>
      <c r="R60" s="197">
        <v>0</v>
      </c>
      <c r="S60" s="22">
        <v>0</v>
      </c>
      <c r="T60" s="205">
        <v>0</v>
      </c>
      <c r="U60" s="197">
        <v>0</v>
      </c>
      <c r="V60" s="22">
        <v>0</v>
      </c>
      <c r="W60" s="205">
        <v>0</v>
      </c>
      <c r="X60" s="178">
        <v>0</v>
      </c>
      <c r="Y60" s="22">
        <v>0</v>
      </c>
      <c r="Z60" s="245">
        <v>0</v>
      </c>
      <c r="AA60" s="243"/>
      <c r="AB60" s="243"/>
    </row>
    <row r="61" spans="1:28" x14ac:dyDescent="0.3">
      <c r="A61">
        <v>52</v>
      </c>
      <c r="B61" s="5" t="s">
        <v>39</v>
      </c>
      <c r="C61" s="178">
        <v>0</v>
      </c>
      <c r="D61" s="127">
        <v>0</v>
      </c>
      <c r="E61" s="248">
        <v>0</v>
      </c>
      <c r="F61" s="178">
        <v>0</v>
      </c>
      <c r="G61" s="127">
        <v>0</v>
      </c>
      <c r="H61" s="127">
        <v>0</v>
      </c>
      <c r="I61" s="178">
        <v>0</v>
      </c>
      <c r="J61" s="195">
        <v>0</v>
      </c>
      <c r="K61" s="198">
        <v>0</v>
      </c>
      <c r="L61" s="197">
        <v>0</v>
      </c>
      <c r="M61" s="195">
        <v>0</v>
      </c>
      <c r="N61" s="198">
        <v>0</v>
      </c>
      <c r="O61" s="197">
        <v>0</v>
      </c>
      <c r="P61" s="195">
        <v>0</v>
      </c>
      <c r="Q61" s="198">
        <v>0</v>
      </c>
      <c r="R61" s="197">
        <v>0</v>
      </c>
      <c r="S61" s="22">
        <v>0</v>
      </c>
      <c r="T61" s="205">
        <v>0</v>
      </c>
      <c r="U61" s="197">
        <v>0</v>
      </c>
      <c r="V61" s="22">
        <v>0</v>
      </c>
      <c r="W61" s="205">
        <v>0</v>
      </c>
      <c r="X61" s="178">
        <v>0</v>
      </c>
      <c r="Y61" s="22">
        <v>0</v>
      </c>
      <c r="Z61" s="245">
        <v>0</v>
      </c>
      <c r="AA61" s="243"/>
      <c r="AB61" s="243"/>
    </row>
    <row r="62" spans="1:28" x14ac:dyDescent="0.3">
      <c r="A62">
        <v>53</v>
      </c>
      <c r="B62" s="5" t="s">
        <v>31</v>
      </c>
      <c r="C62" s="178">
        <v>18</v>
      </c>
      <c r="D62" s="127">
        <v>6</v>
      </c>
      <c r="E62" s="248">
        <v>12</v>
      </c>
      <c r="F62" s="178">
        <v>10</v>
      </c>
      <c r="G62" s="127">
        <v>4</v>
      </c>
      <c r="H62" s="127">
        <v>6</v>
      </c>
      <c r="I62" s="178">
        <v>4</v>
      </c>
      <c r="J62" s="243">
        <v>2</v>
      </c>
      <c r="K62" s="243">
        <v>2</v>
      </c>
      <c r="L62" s="197">
        <v>3</v>
      </c>
      <c r="M62" s="195">
        <v>0</v>
      </c>
      <c r="N62" s="198">
        <v>3</v>
      </c>
      <c r="O62" s="197">
        <v>0</v>
      </c>
      <c r="P62" s="195">
        <v>0</v>
      </c>
      <c r="Q62" s="198">
        <v>0</v>
      </c>
      <c r="R62" s="197">
        <v>1</v>
      </c>
      <c r="S62" s="22">
        <v>0</v>
      </c>
      <c r="T62" s="205">
        <v>1</v>
      </c>
      <c r="U62" s="197">
        <v>0</v>
      </c>
      <c r="V62" s="22">
        <v>0</v>
      </c>
      <c r="W62" s="205">
        <v>0</v>
      </c>
      <c r="X62" s="178">
        <v>0</v>
      </c>
      <c r="Y62" s="22">
        <v>0</v>
      </c>
      <c r="Z62" s="245">
        <v>0</v>
      </c>
      <c r="AA62" s="243"/>
      <c r="AB62" s="243"/>
    </row>
    <row r="63" spans="1:28" x14ac:dyDescent="0.3">
      <c r="A63">
        <v>54</v>
      </c>
      <c r="B63" s="8" t="s">
        <v>32</v>
      </c>
      <c r="C63" s="178">
        <v>1481</v>
      </c>
      <c r="D63" s="127">
        <v>700</v>
      </c>
      <c r="E63" s="248">
        <v>781</v>
      </c>
      <c r="F63" s="178">
        <v>280</v>
      </c>
      <c r="G63" s="127">
        <v>138</v>
      </c>
      <c r="H63" s="127">
        <v>142</v>
      </c>
      <c r="I63" s="178">
        <v>58</v>
      </c>
      <c r="J63" s="243">
        <v>28</v>
      </c>
      <c r="K63" s="243">
        <v>30</v>
      </c>
      <c r="L63" s="197">
        <v>817</v>
      </c>
      <c r="M63" s="243">
        <v>334</v>
      </c>
      <c r="N63" s="243">
        <v>483</v>
      </c>
      <c r="O63" s="197">
        <v>262</v>
      </c>
      <c r="P63" s="195">
        <v>169</v>
      </c>
      <c r="Q63" s="198">
        <v>93</v>
      </c>
      <c r="R63" s="197">
        <v>56</v>
      </c>
      <c r="S63" s="243">
        <v>27</v>
      </c>
      <c r="T63" s="243">
        <v>29</v>
      </c>
      <c r="U63" s="197">
        <v>1</v>
      </c>
      <c r="V63" s="22">
        <v>1</v>
      </c>
      <c r="W63" s="205">
        <v>0</v>
      </c>
      <c r="X63" s="178">
        <v>7</v>
      </c>
      <c r="Y63" s="22">
        <v>3</v>
      </c>
      <c r="Z63" s="245">
        <v>4</v>
      </c>
      <c r="AA63" s="243"/>
      <c r="AB63" s="243"/>
    </row>
    <row r="64" spans="1:28" x14ac:dyDescent="0.3">
      <c r="A64">
        <v>55</v>
      </c>
      <c r="B64" s="5" t="s">
        <v>33</v>
      </c>
      <c r="C64" s="178">
        <v>966</v>
      </c>
      <c r="D64" s="127">
        <v>476</v>
      </c>
      <c r="E64" s="248">
        <v>490</v>
      </c>
      <c r="F64" s="178">
        <v>195</v>
      </c>
      <c r="G64" s="127">
        <v>99</v>
      </c>
      <c r="H64" s="127">
        <v>96</v>
      </c>
      <c r="I64" s="178">
        <v>59</v>
      </c>
      <c r="J64" s="243">
        <v>27</v>
      </c>
      <c r="K64" s="243">
        <v>32</v>
      </c>
      <c r="L64" s="197">
        <v>508</v>
      </c>
      <c r="M64" s="243">
        <v>234</v>
      </c>
      <c r="N64" s="243">
        <v>274</v>
      </c>
      <c r="O64" s="197">
        <v>166</v>
      </c>
      <c r="P64" s="243">
        <v>96</v>
      </c>
      <c r="Q64" s="243">
        <v>70</v>
      </c>
      <c r="R64" s="197">
        <v>33</v>
      </c>
      <c r="S64" s="243">
        <v>17</v>
      </c>
      <c r="T64" s="243">
        <v>16</v>
      </c>
      <c r="U64" s="197">
        <v>1</v>
      </c>
      <c r="V64" s="243">
        <v>1</v>
      </c>
      <c r="W64" s="243">
        <v>0</v>
      </c>
      <c r="X64" s="178">
        <v>5</v>
      </c>
      <c r="Y64" s="243">
        <v>3</v>
      </c>
      <c r="Z64" s="245">
        <v>2</v>
      </c>
      <c r="AA64" s="243"/>
      <c r="AB64" s="243"/>
    </row>
    <row r="65" spans="1:28" x14ac:dyDescent="0.3">
      <c r="A65">
        <v>56</v>
      </c>
      <c r="B65" s="5" t="s">
        <v>34</v>
      </c>
      <c r="C65" s="178">
        <v>114</v>
      </c>
      <c r="D65" s="127">
        <v>44</v>
      </c>
      <c r="E65" s="248">
        <v>70</v>
      </c>
      <c r="F65" s="178">
        <v>30</v>
      </c>
      <c r="G65" s="127">
        <v>13</v>
      </c>
      <c r="H65" s="127">
        <v>17</v>
      </c>
      <c r="I65" s="178">
        <v>16</v>
      </c>
      <c r="J65" s="243">
        <v>6</v>
      </c>
      <c r="K65" s="243">
        <v>10</v>
      </c>
      <c r="L65" s="197">
        <v>53</v>
      </c>
      <c r="M65" s="243">
        <v>16</v>
      </c>
      <c r="N65" s="243">
        <v>37</v>
      </c>
      <c r="O65" s="197">
        <v>14</v>
      </c>
      <c r="P65" s="243">
        <v>8</v>
      </c>
      <c r="Q65" s="243">
        <v>6</v>
      </c>
      <c r="R65" s="197">
        <v>0</v>
      </c>
      <c r="S65" s="243">
        <v>0</v>
      </c>
      <c r="T65" s="243">
        <v>0</v>
      </c>
      <c r="U65" s="197">
        <v>0</v>
      </c>
      <c r="V65" s="22">
        <v>0</v>
      </c>
      <c r="W65" s="205">
        <v>0</v>
      </c>
      <c r="X65" s="178">
        <v>0</v>
      </c>
      <c r="Y65" s="243">
        <v>0</v>
      </c>
      <c r="Z65" s="245">
        <v>0</v>
      </c>
      <c r="AA65" s="243"/>
      <c r="AB65" s="243"/>
    </row>
    <row r="66" spans="1:28" x14ac:dyDescent="0.3">
      <c r="A66">
        <v>57</v>
      </c>
      <c r="B66" s="5" t="s">
        <v>319</v>
      </c>
      <c r="C66" s="178">
        <v>28</v>
      </c>
      <c r="D66" s="127">
        <v>11</v>
      </c>
      <c r="E66" s="248">
        <v>17</v>
      </c>
      <c r="F66" s="178">
        <v>4</v>
      </c>
      <c r="G66" s="127">
        <v>3</v>
      </c>
      <c r="H66" s="127">
        <v>1</v>
      </c>
      <c r="I66" s="178">
        <v>2</v>
      </c>
      <c r="J66" s="243">
        <v>2</v>
      </c>
      <c r="K66" s="243">
        <v>0</v>
      </c>
      <c r="L66" s="197">
        <v>18</v>
      </c>
      <c r="M66" s="243">
        <v>6</v>
      </c>
      <c r="N66" s="243">
        <v>12</v>
      </c>
      <c r="O66" s="197">
        <v>4</v>
      </c>
      <c r="P66" s="243">
        <v>0</v>
      </c>
      <c r="Q66" s="243">
        <v>4</v>
      </c>
      <c r="R66" s="197">
        <v>0</v>
      </c>
      <c r="S66" s="22">
        <v>0</v>
      </c>
      <c r="T66" s="205">
        <v>0</v>
      </c>
      <c r="U66" s="197">
        <v>0</v>
      </c>
      <c r="V66" s="243">
        <v>0</v>
      </c>
      <c r="W66" s="243">
        <v>0</v>
      </c>
      <c r="X66" s="178">
        <v>0</v>
      </c>
      <c r="Y66" s="22">
        <v>0</v>
      </c>
      <c r="Z66" s="245">
        <v>0</v>
      </c>
      <c r="AA66" s="243"/>
      <c r="AB66" s="243"/>
    </row>
    <row r="67" spans="1:28" x14ac:dyDescent="0.3">
      <c r="A67">
        <v>58</v>
      </c>
      <c r="B67" s="5" t="s">
        <v>320</v>
      </c>
      <c r="C67" s="178">
        <v>14</v>
      </c>
      <c r="D67" s="127">
        <v>7</v>
      </c>
      <c r="E67" s="248">
        <v>7</v>
      </c>
      <c r="F67" s="178">
        <v>4</v>
      </c>
      <c r="G67" s="127">
        <v>2</v>
      </c>
      <c r="H67" s="127">
        <v>2</v>
      </c>
      <c r="I67" s="178">
        <v>0</v>
      </c>
      <c r="J67" s="195">
        <v>0</v>
      </c>
      <c r="K67" s="198">
        <v>0</v>
      </c>
      <c r="L67" s="197">
        <v>2</v>
      </c>
      <c r="M67" s="243">
        <v>1</v>
      </c>
      <c r="N67" s="243">
        <v>1</v>
      </c>
      <c r="O67" s="197">
        <v>8</v>
      </c>
      <c r="P67" s="243">
        <v>4</v>
      </c>
      <c r="Q67" s="243">
        <v>4</v>
      </c>
      <c r="R67" s="197">
        <v>0</v>
      </c>
      <c r="S67" s="22">
        <v>0</v>
      </c>
      <c r="T67" s="205">
        <v>0</v>
      </c>
      <c r="U67" s="197">
        <v>0</v>
      </c>
      <c r="V67" s="22">
        <v>0</v>
      </c>
      <c r="W67" s="205">
        <v>0</v>
      </c>
      <c r="X67" s="178">
        <v>0</v>
      </c>
      <c r="Y67" s="243">
        <v>0</v>
      </c>
      <c r="Z67" s="245">
        <v>0</v>
      </c>
      <c r="AA67" s="243"/>
      <c r="AB67" s="243"/>
    </row>
    <row r="68" spans="1:28" x14ac:dyDescent="0.3">
      <c r="A68">
        <v>59</v>
      </c>
      <c r="B68" s="5" t="s">
        <v>321</v>
      </c>
      <c r="C68" s="178">
        <v>1208</v>
      </c>
      <c r="D68" s="127">
        <v>533</v>
      </c>
      <c r="E68" s="248">
        <v>675</v>
      </c>
      <c r="F68" s="178">
        <v>317</v>
      </c>
      <c r="G68" s="127">
        <v>133</v>
      </c>
      <c r="H68" s="127">
        <v>184</v>
      </c>
      <c r="I68" s="178">
        <v>73</v>
      </c>
      <c r="J68" s="243">
        <v>29</v>
      </c>
      <c r="K68" s="243">
        <v>44</v>
      </c>
      <c r="L68" s="197">
        <v>581</v>
      </c>
      <c r="M68" s="243">
        <v>245</v>
      </c>
      <c r="N68" s="243">
        <v>336</v>
      </c>
      <c r="O68" s="197">
        <v>175</v>
      </c>
      <c r="P68" s="243">
        <v>89</v>
      </c>
      <c r="Q68" s="243">
        <v>86</v>
      </c>
      <c r="R68" s="197">
        <v>60</v>
      </c>
      <c r="S68" s="243">
        <v>37</v>
      </c>
      <c r="T68" s="243">
        <v>23</v>
      </c>
      <c r="U68" s="197">
        <v>0</v>
      </c>
      <c r="V68" s="22">
        <v>0</v>
      </c>
      <c r="W68" s="205">
        <v>0</v>
      </c>
      <c r="X68" s="178">
        <v>2</v>
      </c>
      <c r="Y68" s="243">
        <v>0</v>
      </c>
      <c r="Z68" s="245">
        <v>2</v>
      </c>
      <c r="AA68" s="243"/>
      <c r="AB68" s="243"/>
    </row>
    <row r="69" spans="1:28" x14ac:dyDescent="0.3">
      <c r="A69">
        <v>60</v>
      </c>
      <c r="B69" s="5" t="s">
        <v>156</v>
      </c>
      <c r="C69" s="178">
        <v>39</v>
      </c>
      <c r="D69" s="127">
        <v>17</v>
      </c>
      <c r="E69" s="248">
        <v>22</v>
      </c>
      <c r="F69" s="178">
        <v>13</v>
      </c>
      <c r="G69" s="127">
        <v>5</v>
      </c>
      <c r="H69" s="127">
        <v>8</v>
      </c>
      <c r="I69" s="178">
        <v>1</v>
      </c>
      <c r="J69" s="243">
        <v>1</v>
      </c>
      <c r="K69" s="243">
        <v>0</v>
      </c>
      <c r="L69" s="197">
        <v>22</v>
      </c>
      <c r="M69" s="243">
        <v>10</v>
      </c>
      <c r="N69" s="243">
        <v>12</v>
      </c>
      <c r="O69" s="197">
        <v>3</v>
      </c>
      <c r="P69" s="243">
        <v>1</v>
      </c>
      <c r="Q69" s="243">
        <v>2</v>
      </c>
      <c r="R69" s="197">
        <v>0</v>
      </c>
      <c r="S69" s="22">
        <v>0</v>
      </c>
      <c r="T69" s="205">
        <v>0</v>
      </c>
      <c r="U69" s="197">
        <v>0</v>
      </c>
      <c r="V69" s="22">
        <v>0</v>
      </c>
      <c r="W69" s="205">
        <v>0</v>
      </c>
      <c r="X69" s="178">
        <v>0</v>
      </c>
      <c r="Y69" s="22">
        <v>0</v>
      </c>
      <c r="Z69" s="245">
        <v>0</v>
      </c>
      <c r="AA69" s="243"/>
      <c r="AB69" s="243"/>
    </row>
    <row r="70" spans="1:28" x14ac:dyDescent="0.3">
      <c r="A70">
        <v>61</v>
      </c>
      <c r="B70" s="5" t="s">
        <v>35</v>
      </c>
      <c r="C70" s="178">
        <v>826</v>
      </c>
      <c r="D70" s="127">
        <v>395</v>
      </c>
      <c r="E70" s="248">
        <v>431</v>
      </c>
      <c r="F70" s="178">
        <v>172</v>
      </c>
      <c r="G70" s="127">
        <v>78</v>
      </c>
      <c r="H70" s="127">
        <v>94</v>
      </c>
      <c r="I70" s="178">
        <v>42</v>
      </c>
      <c r="J70" s="243">
        <v>19</v>
      </c>
      <c r="K70" s="243">
        <v>23</v>
      </c>
      <c r="L70" s="197">
        <v>440</v>
      </c>
      <c r="M70" s="243">
        <v>198</v>
      </c>
      <c r="N70" s="243">
        <v>242</v>
      </c>
      <c r="O70" s="197">
        <v>152</v>
      </c>
      <c r="P70" s="243">
        <v>94</v>
      </c>
      <c r="Q70" s="243">
        <v>58</v>
      </c>
      <c r="R70" s="197">
        <v>13</v>
      </c>
      <c r="S70" s="243">
        <v>6</v>
      </c>
      <c r="T70" s="243">
        <v>7</v>
      </c>
      <c r="U70" s="197">
        <v>0</v>
      </c>
      <c r="V70" s="22">
        <v>0</v>
      </c>
      <c r="W70" s="205">
        <v>0</v>
      </c>
      <c r="X70" s="178">
        <v>7</v>
      </c>
      <c r="Y70" s="243">
        <v>0</v>
      </c>
      <c r="Z70" s="245">
        <v>7</v>
      </c>
      <c r="AA70" s="243"/>
      <c r="AB70" s="243"/>
    </row>
    <row r="71" spans="1:28" x14ac:dyDescent="0.3">
      <c r="A71">
        <v>62</v>
      </c>
      <c r="B71" s="5" t="s">
        <v>36</v>
      </c>
      <c r="C71" s="179">
        <v>11</v>
      </c>
      <c r="D71" s="129">
        <v>5</v>
      </c>
      <c r="E71" s="129">
        <v>6</v>
      </c>
      <c r="F71" s="179">
        <v>5</v>
      </c>
      <c r="G71" s="129">
        <v>3</v>
      </c>
      <c r="H71" s="129">
        <v>2</v>
      </c>
      <c r="I71" s="179">
        <v>0</v>
      </c>
      <c r="J71" s="199">
        <v>0</v>
      </c>
      <c r="K71" s="200">
        <v>0</v>
      </c>
      <c r="L71" s="179">
        <v>6</v>
      </c>
      <c r="M71" s="199">
        <v>2</v>
      </c>
      <c r="N71" s="200">
        <v>4</v>
      </c>
      <c r="O71" s="179">
        <v>0</v>
      </c>
      <c r="P71" s="199">
        <v>0</v>
      </c>
      <c r="Q71" s="200">
        <v>0</v>
      </c>
      <c r="R71" s="179">
        <v>0</v>
      </c>
      <c r="S71" s="206">
        <v>0</v>
      </c>
      <c r="T71" s="207">
        <v>0</v>
      </c>
      <c r="U71" s="179">
        <v>0</v>
      </c>
      <c r="V71" s="206">
        <v>0</v>
      </c>
      <c r="W71" s="207">
        <v>0</v>
      </c>
      <c r="X71" s="179">
        <v>0</v>
      </c>
      <c r="Y71" s="246">
        <v>0</v>
      </c>
      <c r="Z71" s="247">
        <v>0</v>
      </c>
      <c r="AA71" s="243"/>
      <c r="AB71" s="243"/>
    </row>
    <row r="72" spans="1:28" x14ac:dyDescent="0.3">
      <c r="B72" s="6" t="s">
        <v>68</v>
      </c>
      <c r="C72" s="243"/>
      <c r="D72" s="243"/>
      <c r="E72" s="249"/>
      <c r="F72" s="249"/>
      <c r="G72" s="249"/>
      <c r="H72" s="249"/>
      <c r="I72" s="249"/>
      <c r="J72" s="249"/>
      <c r="K72" s="249"/>
      <c r="L72" s="249"/>
      <c r="M72" s="250"/>
      <c r="N72" s="248"/>
      <c r="O72" s="251"/>
      <c r="P72" s="250"/>
      <c r="Q72" s="248"/>
      <c r="R72" s="252"/>
      <c r="S72" s="250"/>
      <c r="T72" s="248"/>
      <c r="U72" s="252"/>
      <c r="V72" s="250"/>
      <c r="W72" s="248"/>
      <c r="X72" s="243"/>
      <c r="Y72" s="243"/>
      <c r="Z72" s="243"/>
      <c r="AA72" s="243"/>
      <c r="AB72" s="243"/>
    </row>
    <row r="73" spans="1:28" x14ac:dyDescent="0.3">
      <c r="B73" s="113" t="s">
        <v>43</v>
      </c>
      <c r="C73" s="253"/>
      <c r="D73" s="243"/>
      <c r="E73" s="243"/>
      <c r="F73" s="249"/>
      <c r="G73" s="243"/>
      <c r="H73" s="243"/>
      <c r="I73" s="249"/>
      <c r="J73" s="249"/>
      <c r="K73" s="253"/>
      <c r="L73" s="249"/>
      <c r="M73" s="243"/>
      <c r="N73" s="248"/>
      <c r="O73" s="252"/>
      <c r="P73" s="250"/>
      <c r="Q73" s="248"/>
      <c r="R73" s="252"/>
      <c r="S73" s="250"/>
      <c r="T73" s="248"/>
      <c r="U73" s="252"/>
      <c r="V73" s="250"/>
      <c r="W73" s="248"/>
      <c r="X73" s="243"/>
      <c r="Y73" s="243"/>
      <c r="Z73" s="243"/>
      <c r="AA73" s="243"/>
      <c r="AB73" s="243"/>
    </row>
    <row r="74" spans="1:28" x14ac:dyDescent="0.3">
      <c r="B74" s="1"/>
      <c r="C74" s="253"/>
      <c r="D74" s="243"/>
      <c r="E74" s="249"/>
      <c r="F74" s="249"/>
      <c r="G74" s="243"/>
      <c r="H74" s="243"/>
      <c r="I74" s="249"/>
      <c r="J74" s="249"/>
      <c r="K74" s="253"/>
      <c r="L74" s="249"/>
      <c r="M74" s="243"/>
      <c r="N74" s="248"/>
      <c r="O74" s="252"/>
      <c r="P74" s="250"/>
      <c r="Q74" s="248"/>
      <c r="R74" s="252"/>
      <c r="S74" s="250"/>
      <c r="T74" s="248"/>
      <c r="U74" s="252"/>
      <c r="V74" s="250"/>
      <c r="W74" s="248"/>
      <c r="X74" s="243"/>
      <c r="Y74" s="243"/>
      <c r="Z74" s="243"/>
      <c r="AA74" s="243"/>
      <c r="AB74" s="243"/>
    </row>
    <row r="75" spans="1:28" x14ac:dyDescent="0.3">
      <c r="B75" s="1"/>
      <c r="C75" s="105"/>
      <c r="D75"/>
      <c r="E75"/>
      <c r="G75" s="1"/>
      <c r="J75" s="1"/>
      <c r="K75" s="105"/>
      <c r="N75" s="11"/>
      <c r="O75" s="15"/>
      <c r="P75" s="13"/>
      <c r="Q75" s="11"/>
      <c r="R75" s="15"/>
      <c r="S75" s="13"/>
      <c r="T75" s="11"/>
      <c r="U75" s="15"/>
      <c r="V75" s="13"/>
      <c r="W75" s="11"/>
    </row>
    <row r="76" spans="1:28" x14ac:dyDescent="0.3">
      <c r="B76" s="1"/>
      <c r="C76" s="105"/>
      <c r="D76"/>
      <c r="E76" s="101"/>
      <c r="F76" s="101"/>
      <c r="G76" s="109"/>
      <c r="J76" s="1"/>
      <c r="K76" s="105"/>
      <c r="L76" s="105"/>
      <c r="M76" s="13"/>
      <c r="N76" s="11"/>
      <c r="O76" s="15"/>
      <c r="P76" s="13"/>
      <c r="Q76" s="11"/>
      <c r="R76" s="15"/>
      <c r="S76" s="13"/>
      <c r="T76" s="11"/>
      <c r="U76" s="15"/>
      <c r="V76" s="13"/>
      <c r="W76" s="11"/>
    </row>
    <row r="77" spans="1:28" x14ac:dyDescent="0.3">
      <c r="B77" s="1"/>
      <c r="C77" s="105"/>
      <c r="D77"/>
      <c r="J77" s="1"/>
      <c r="K77" s="105"/>
      <c r="L77" s="105"/>
      <c r="M77" s="13"/>
      <c r="N77" s="11"/>
      <c r="O77" s="15"/>
      <c r="P77" s="13"/>
      <c r="Q77" s="11"/>
      <c r="R77" s="15"/>
      <c r="S77" s="13"/>
      <c r="T77" s="11"/>
      <c r="U77" s="15"/>
      <c r="V77" s="13"/>
      <c r="W77" s="11"/>
    </row>
    <row r="78" spans="1:28" x14ac:dyDescent="0.3">
      <c r="B78" s="1"/>
      <c r="C78" s="105"/>
      <c r="D78"/>
      <c r="F78"/>
      <c r="G78" s="1"/>
      <c r="J78" s="1"/>
      <c r="K78" s="105"/>
      <c r="L78" s="105"/>
      <c r="M78" s="13"/>
      <c r="N78" s="11"/>
      <c r="O78" s="15"/>
      <c r="P78" s="13"/>
      <c r="Q78" s="11"/>
      <c r="R78" s="15"/>
      <c r="S78" s="13"/>
      <c r="T78" s="11"/>
      <c r="U78" s="15"/>
      <c r="V78" s="13"/>
      <c r="W78" s="11"/>
    </row>
    <row r="79" spans="1:28" x14ac:dyDescent="0.3">
      <c r="B79" s="1"/>
      <c r="G79" s="1"/>
      <c r="J79" s="1"/>
      <c r="K79" s="106"/>
      <c r="M79" s="13"/>
      <c r="N79" s="11"/>
      <c r="O79" s="15"/>
      <c r="P79" s="13"/>
      <c r="Q79" s="11"/>
      <c r="R79" s="15"/>
      <c r="S79" s="13"/>
      <c r="T79" s="11"/>
      <c r="U79" s="15"/>
      <c r="V79" s="13"/>
      <c r="W79" s="11"/>
    </row>
    <row r="80" spans="1:28" x14ac:dyDescent="0.3">
      <c r="B80" s="1"/>
      <c r="G80" s="1"/>
      <c r="J80" s="1"/>
      <c r="K80" s="106"/>
      <c r="L80" s="15"/>
      <c r="M80" s="13"/>
      <c r="N80" s="11"/>
      <c r="O80" s="15"/>
      <c r="P80" s="13"/>
      <c r="Q80" s="11"/>
      <c r="R80" s="15"/>
      <c r="S80" s="13"/>
      <c r="T80" s="11"/>
      <c r="U80" s="15"/>
      <c r="V80" s="13"/>
      <c r="W80" s="11"/>
    </row>
    <row r="81" spans="7:23" x14ac:dyDescent="0.3">
      <c r="G81" s="13"/>
      <c r="H81" s="11"/>
      <c r="I81" s="15"/>
      <c r="J81" s="13"/>
      <c r="K81" s="11"/>
      <c r="L81" s="15"/>
      <c r="M81" s="13"/>
      <c r="N81" s="11"/>
      <c r="O81" s="15"/>
      <c r="P81" s="13"/>
      <c r="Q81" s="11"/>
      <c r="R81" s="15"/>
      <c r="S81" s="13"/>
      <c r="T81" s="11"/>
      <c r="U81" s="15"/>
      <c r="V81" s="13"/>
      <c r="W81" s="11"/>
    </row>
    <row r="82" spans="7:23" x14ac:dyDescent="0.3">
      <c r="G82" s="13"/>
      <c r="H82" s="11"/>
      <c r="I82" s="15"/>
      <c r="J82" s="13"/>
      <c r="K82" s="11"/>
      <c r="L82" s="15"/>
      <c r="M82" s="13"/>
      <c r="N82" s="11"/>
      <c r="O82" s="15"/>
      <c r="P82" s="13"/>
      <c r="Q82" s="11"/>
      <c r="R82" s="15"/>
      <c r="S82" s="13"/>
      <c r="T82" s="11"/>
      <c r="U82" s="15"/>
      <c r="V82" s="13"/>
      <c r="W82" s="11"/>
    </row>
    <row r="83" spans="7:23" x14ac:dyDescent="0.3">
      <c r="G83" s="13"/>
      <c r="H83" s="11"/>
      <c r="I83" s="15"/>
      <c r="J83" s="13"/>
      <c r="K83" s="11"/>
      <c r="L83" s="15"/>
      <c r="M83" s="13"/>
      <c r="N83" s="11"/>
      <c r="O83" s="15"/>
      <c r="P83" s="13"/>
      <c r="Q83" s="11"/>
      <c r="R83" s="15"/>
      <c r="S83" s="13"/>
      <c r="T83" s="11"/>
      <c r="U83" s="15"/>
      <c r="V83" s="13"/>
      <c r="W83" s="11"/>
    </row>
    <row r="84" spans="7:23" x14ac:dyDescent="0.3">
      <c r="G84" s="13"/>
      <c r="H84" s="11"/>
      <c r="I84" s="15"/>
      <c r="J84" s="13"/>
      <c r="K84" s="11"/>
      <c r="L84" s="15"/>
      <c r="M84" s="13"/>
      <c r="N84" s="11"/>
      <c r="O84" s="15"/>
      <c r="P84" s="13"/>
      <c r="Q84" s="11"/>
      <c r="R84" s="15"/>
      <c r="S84" s="13"/>
      <c r="T84" s="11"/>
      <c r="U84" s="15"/>
      <c r="V84" s="13"/>
      <c r="W84" s="11"/>
    </row>
    <row r="85" spans="7:23" x14ac:dyDescent="0.3">
      <c r="G85" s="13"/>
      <c r="H85" s="11"/>
      <c r="I85" s="15"/>
      <c r="J85" s="13"/>
      <c r="K85" s="11"/>
      <c r="L85" s="15"/>
      <c r="M85" s="13"/>
      <c r="N85" s="11"/>
      <c r="O85" s="15"/>
      <c r="P85" s="13"/>
      <c r="Q85" s="11"/>
      <c r="R85" s="15"/>
      <c r="S85" s="13"/>
      <c r="T85" s="11"/>
      <c r="U85" s="15"/>
      <c r="V85" s="13"/>
      <c r="W85" s="11"/>
    </row>
    <row r="86" spans="7:23" x14ac:dyDescent="0.3">
      <c r="G86" s="13"/>
      <c r="H86" s="11"/>
      <c r="I86" s="15"/>
      <c r="J86" s="13"/>
      <c r="K86" s="11"/>
      <c r="L86" s="15"/>
      <c r="M86" s="13"/>
      <c r="N86" s="11"/>
      <c r="O86" s="15"/>
      <c r="P86" s="13"/>
      <c r="Q86" s="11"/>
      <c r="R86" s="15"/>
      <c r="S86" s="13"/>
      <c r="T86" s="11"/>
      <c r="U86" s="15"/>
      <c r="V86" s="13"/>
      <c r="W86" s="11"/>
    </row>
    <row r="87" spans="7:23" x14ac:dyDescent="0.3">
      <c r="G87" s="13"/>
      <c r="H87" s="11"/>
      <c r="I87" s="15"/>
      <c r="J87" s="13"/>
      <c r="K87" s="11"/>
      <c r="L87" s="15"/>
      <c r="M87" s="13"/>
      <c r="N87" s="11"/>
      <c r="O87" s="15"/>
      <c r="P87" s="13"/>
      <c r="Q87" s="11"/>
      <c r="R87" s="15"/>
      <c r="S87" s="13"/>
      <c r="T87" s="11"/>
      <c r="U87" s="15"/>
      <c r="V87" s="13"/>
      <c r="W87" s="11"/>
    </row>
    <row r="88" spans="7:23" x14ac:dyDescent="0.3">
      <c r="G88" s="13"/>
      <c r="H88" s="11"/>
      <c r="I88" s="15"/>
      <c r="J88" s="13"/>
      <c r="K88" s="11"/>
      <c r="L88" s="15"/>
      <c r="M88" s="13"/>
      <c r="N88" s="11"/>
      <c r="O88" s="15"/>
      <c r="P88" s="13"/>
      <c r="Q88" s="11"/>
      <c r="R88" s="15"/>
      <c r="S88" s="13"/>
      <c r="T88" s="11"/>
      <c r="U88" s="15"/>
      <c r="V88" s="13"/>
      <c r="W88" s="11"/>
    </row>
    <row r="89" spans="7:23" x14ac:dyDescent="0.3">
      <c r="G89" s="13"/>
      <c r="H89" s="11"/>
      <c r="I89" s="15"/>
      <c r="J89" s="13"/>
      <c r="K89" s="11"/>
      <c r="L89" s="15"/>
      <c r="M89" s="13"/>
      <c r="N89" s="11"/>
      <c r="O89" s="15"/>
      <c r="P89" s="13"/>
      <c r="Q89" s="11"/>
      <c r="R89" s="15"/>
      <c r="S89" s="13"/>
      <c r="T89" s="11"/>
      <c r="U89" s="15"/>
      <c r="V89" s="13"/>
      <c r="W89" s="11"/>
    </row>
    <row r="90" spans="7:23" x14ac:dyDescent="0.3">
      <c r="G90" s="13"/>
      <c r="H90" s="11"/>
      <c r="I90" s="15"/>
      <c r="J90" s="13"/>
      <c r="K90" s="11"/>
      <c r="L90" s="15"/>
      <c r="M90" s="13"/>
      <c r="N90" s="11"/>
      <c r="O90" s="15"/>
      <c r="P90" s="13"/>
      <c r="Q90" s="11"/>
      <c r="R90" s="15"/>
      <c r="S90" s="13"/>
      <c r="T90" s="11"/>
      <c r="U90" s="15"/>
      <c r="V90" s="13"/>
      <c r="W90" s="11"/>
    </row>
    <row r="91" spans="7:23" x14ac:dyDescent="0.3">
      <c r="G91" s="13"/>
      <c r="H91" s="11"/>
      <c r="I91" s="15"/>
      <c r="J91" s="13"/>
      <c r="K91" s="11"/>
      <c r="L91" s="15"/>
      <c r="M91" s="13"/>
      <c r="N91" s="11"/>
      <c r="O91" s="15"/>
      <c r="P91" s="13"/>
      <c r="Q91" s="11"/>
      <c r="R91" s="15"/>
      <c r="S91" s="13"/>
      <c r="T91" s="11"/>
      <c r="U91" s="15"/>
      <c r="V91" s="13"/>
      <c r="W91" s="11"/>
    </row>
    <row r="92" spans="7:23" x14ac:dyDescent="0.3">
      <c r="G92" s="13"/>
      <c r="H92" s="11"/>
      <c r="I92" s="15"/>
      <c r="J92" s="13"/>
      <c r="K92" s="11"/>
      <c r="L92" s="15"/>
      <c r="M92" s="13"/>
      <c r="N92" s="11"/>
      <c r="O92" s="15"/>
      <c r="P92" s="13"/>
      <c r="Q92" s="11"/>
      <c r="R92" s="15"/>
      <c r="S92" s="13"/>
      <c r="T92" s="11"/>
      <c r="U92" s="15"/>
      <c r="V92" s="13"/>
      <c r="W92" s="11"/>
    </row>
    <row r="93" spans="7:23" x14ac:dyDescent="0.3">
      <c r="G93" s="13"/>
      <c r="H93" s="11"/>
      <c r="I93" s="15"/>
      <c r="J93" s="13"/>
      <c r="K93" s="11"/>
      <c r="L93" s="15"/>
      <c r="M93" s="13"/>
      <c r="N93" s="11"/>
      <c r="O93" s="15"/>
      <c r="P93" s="13"/>
      <c r="Q93" s="11"/>
      <c r="R93" s="15"/>
      <c r="S93" s="13"/>
      <c r="T93" s="11"/>
      <c r="U93" s="15"/>
      <c r="V93" s="13"/>
      <c r="W93" s="11"/>
    </row>
    <row r="94" spans="7:23" x14ac:dyDescent="0.3">
      <c r="G94" s="13"/>
      <c r="H94" s="11"/>
      <c r="I94" s="15"/>
      <c r="J94" s="13"/>
      <c r="K94" s="11"/>
      <c r="L94" s="15"/>
      <c r="M94" s="13"/>
      <c r="N94" s="11"/>
      <c r="O94" s="15"/>
      <c r="P94" s="13"/>
      <c r="Q94" s="11"/>
      <c r="R94" s="15"/>
      <c r="S94" s="13"/>
      <c r="T94" s="11"/>
      <c r="U94" s="15"/>
      <c r="V94" s="13"/>
      <c r="W94" s="11"/>
    </row>
    <row r="95" spans="7:23" x14ac:dyDescent="0.3">
      <c r="G95" s="13"/>
      <c r="H95" s="11"/>
      <c r="I95" s="15"/>
      <c r="J95" s="13"/>
      <c r="K95" s="11"/>
      <c r="L95" s="15"/>
      <c r="M95" s="13"/>
      <c r="N95" s="11"/>
      <c r="O95" s="15"/>
      <c r="P95" s="13"/>
      <c r="Q95" s="11"/>
      <c r="R95" s="15"/>
      <c r="S95" s="13"/>
      <c r="T95" s="11"/>
      <c r="U95" s="15"/>
      <c r="V95" s="13"/>
      <c r="W95" s="11"/>
    </row>
    <row r="96" spans="7:23" x14ac:dyDescent="0.3">
      <c r="G96" s="13"/>
      <c r="H96" s="11"/>
      <c r="I96" s="15"/>
      <c r="J96" s="13"/>
      <c r="K96" s="11"/>
      <c r="L96" s="15"/>
      <c r="M96" s="13"/>
      <c r="N96" s="11"/>
      <c r="O96" s="15"/>
      <c r="P96" s="13"/>
      <c r="Q96" s="11"/>
      <c r="R96" s="15"/>
      <c r="S96" s="13"/>
      <c r="T96" s="11"/>
      <c r="U96" s="15"/>
      <c r="V96" s="13"/>
      <c r="W96" s="11"/>
    </row>
    <row r="97" spans="7:23" x14ac:dyDescent="0.3">
      <c r="G97" s="13"/>
      <c r="H97" s="11"/>
      <c r="I97" s="15"/>
      <c r="J97" s="13"/>
      <c r="K97" s="11"/>
      <c r="L97" s="15"/>
      <c r="M97" s="13"/>
      <c r="N97" s="11"/>
      <c r="O97" s="15"/>
      <c r="P97" s="13"/>
      <c r="Q97" s="11"/>
      <c r="R97" s="15"/>
      <c r="S97" s="13"/>
      <c r="T97" s="11"/>
      <c r="U97" s="15"/>
      <c r="V97" s="13"/>
      <c r="W97" s="11"/>
    </row>
    <row r="98" spans="7:23" x14ac:dyDescent="0.3">
      <c r="G98" s="13"/>
      <c r="H98" s="11"/>
      <c r="I98" s="15"/>
      <c r="J98" s="13"/>
      <c r="K98" s="11"/>
      <c r="L98" s="15"/>
      <c r="M98" s="13"/>
      <c r="N98" s="11"/>
      <c r="O98" s="15"/>
      <c r="P98" s="13"/>
      <c r="Q98" s="11"/>
      <c r="R98" s="15"/>
      <c r="S98" s="13"/>
      <c r="T98" s="11"/>
      <c r="U98" s="15"/>
      <c r="V98" s="13"/>
      <c r="W98" s="11"/>
    </row>
    <row r="99" spans="7:23" x14ac:dyDescent="0.3">
      <c r="G99" s="13"/>
      <c r="H99" s="11"/>
      <c r="I99" s="15"/>
      <c r="J99" s="13"/>
      <c r="K99" s="11"/>
      <c r="L99" s="15"/>
      <c r="M99" s="13"/>
      <c r="N99" s="11"/>
      <c r="O99" s="15"/>
      <c r="P99" s="13"/>
      <c r="Q99" s="11"/>
      <c r="R99" s="15"/>
      <c r="S99" s="13"/>
      <c r="T99" s="11"/>
      <c r="U99" s="15"/>
      <c r="V99" s="13"/>
      <c r="W99" s="11"/>
    </row>
    <row r="100" spans="7:23" x14ac:dyDescent="0.3">
      <c r="G100" s="13"/>
      <c r="H100" s="11"/>
      <c r="I100" s="15"/>
      <c r="J100" s="13"/>
      <c r="K100" s="11"/>
      <c r="L100" s="15"/>
      <c r="M100" s="13"/>
      <c r="N100" s="11"/>
      <c r="O100" s="15"/>
      <c r="P100" s="13"/>
      <c r="Q100" s="11"/>
      <c r="R100" s="15"/>
      <c r="S100" s="13"/>
      <c r="T100" s="11"/>
      <c r="U100" s="15"/>
      <c r="V100" s="13"/>
      <c r="W100" s="11"/>
    </row>
    <row r="101" spans="7:23" x14ac:dyDescent="0.3">
      <c r="G101" s="13"/>
      <c r="H101" s="11"/>
      <c r="I101" s="15"/>
      <c r="J101" s="13"/>
      <c r="K101" s="11"/>
      <c r="L101" s="15"/>
      <c r="M101" s="13"/>
      <c r="N101" s="11"/>
      <c r="O101" s="15"/>
      <c r="P101" s="13"/>
      <c r="Q101" s="11"/>
      <c r="R101" s="15"/>
      <c r="S101" s="13"/>
      <c r="T101" s="11"/>
      <c r="U101" s="15"/>
      <c r="V101" s="13"/>
      <c r="W101" s="11"/>
    </row>
    <row r="102" spans="7:23" x14ac:dyDescent="0.3">
      <c r="G102" s="13"/>
      <c r="H102" s="11"/>
      <c r="I102" s="15"/>
      <c r="J102" s="13"/>
      <c r="K102" s="11"/>
      <c r="L102" s="15"/>
      <c r="M102" s="13"/>
      <c r="N102" s="11"/>
      <c r="O102" s="15"/>
      <c r="P102" s="13"/>
      <c r="Q102" s="11"/>
      <c r="R102" s="15"/>
      <c r="S102" s="13"/>
      <c r="T102" s="11"/>
      <c r="U102" s="15"/>
      <c r="V102" s="13"/>
      <c r="W102" s="11"/>
    </row>
    <row r="103" spans="7:23" x14ac:dyDescent="0.3">
      <c r="G103" s="13"/>
      <c r="H103" s="11"/>
      <c r="I103" s="15"/>
      <c r="J103" s="13"/>
      <c r="K103" s="11"/>
      <c r="L103" s="15"/>
      <c r="M103" s="13"/>
      <c r="N103" s="11"/>
      <c r="O103" s="15"/>
      <c r="P103" s="13"/>
      <c r="Q103" s="11"/>
      <c r="R103" s="15"/>
      <c r="S103" s="13"/>
      <c r="T103" s="11"/>
      <c r="U103" s="15"/>
      <c r="V103" s="13"/>
      <c r="W103" s="11"/>
    </row>
    <row r="104" spans="7:23" x14ac:dyDescent="0.3">
      <c r="G104" s="13"/>
      <c r="H104" s="11"/>
      <c r="I104" s="15"/>
      <c r="J104" s="13"/>
      <c r="K104" s="11"/>
      <c r="L104" s="15"/>
      <c r="M104" s="13"/>
      <c r="N104" s="11"/>
      <c r="O104" s="15"/>
      <c r="P104" s="13"/>
      <c r="Q104" s="11"/>
      <c r="R104" s="15"/>
      <c r="S104" s="13"/>
      <c r="T104" s="11"/>
      <c r="U104" s="15"/>
      <c r="V104" s="13"/>
      <c r="W104" s="11"/>
    </row>
    <row r="105" spans="7:23" x14ac:dyDescent="0.3">
      <c r="G105" s="13"/>
      <c r="H105" s="11"/>
      <c r="I105" s="15"/>
      <c r="J105" s="13"/>
      <c r="K105" s="11"/>
      <c r="L105" s="15"/>
      <c r="M105" s="13"/>
      <c r="N105" s="11"/>
      <c r="O105" s="15"/>
      <c r="P105" s="13"/>
      <c r="Q105" s="11"/>
      <c r="R105" s="15"/>
      <c r="S105" s="13"/>
      <c r="T105" s="11"/>
      <c r="U105" s="15"/>
      <c r="V105" s="13"/>
      <c r="W105" s="11"/>
    </row>
    <row r="106" spans="7:23" x14ac:dyDescent="0.3">
      <c r="G106" s="13"/>
      <c r="H106" s="11"/>
      <c r="I106" s="15"/>
      <c r="J106" s="13"/>
      <c r="K106" s="11"/>
      <c r="L106" s="15"/>
      <c r="M106" s="13"/>
      <c r="N106" s="11"/>
      <c r="O106" s="15"/>
      <c r="P106" s="13"/>
      <c r="Q106" s="11"/>
      <c r="R106" s="15"/>
      <c r="S106" s="13"/>
      <c r="T106" s="11"/>
      <c r="U106" s="15"/>
      <c r="V106" s="13"/>
      <c r="W106" s="11"/>
    </row>
    <row r="107" spans="7:23" x14ac:dyDescent="0.3">
      <c r="G107" s="13"/>
      <c r="H107" s="11"/>
      <c r="I107" s="15"/>
      <c r="J107" s="13"/>
      <c r="K107" s="11"/>
      <c r="L107" s="15"/>
      <c r="M107" s="13"/>
      <c r="N107" s="11"/>
      <c r="O107" s="15"/>
      <c r="P107" s="13"/>
      <c r="Q107" s="11"/>
      <c r="R107" s="15"/>
      <c r="S107" s="13"/>
      <c r="T107" s="11"/>
      <c r="U107" s="15"/>
      <c r="V107" s="13"/>
      <c r="W107" s="11"/>
    </row>
    <row r="108" spans="7:23" x14ac:dyDescent="0.3">
      <c r="G108" s="13"/>
      <c r="H108" s="11"/>
      <c r="I108" s="15"/>
      <c r="J108" s="13"/>
      <c r="K108" s="11"/>
      <c r="L108" s="15"/>
      <c r="M108" s="13"/>
      <c r="N108" s="11"/>
      <c r="O108" s="15"/>
      <c r="P108" s="13"/>
      <c r="Q108" s="11"/>
      <c r="R108" s="15"/>
      <c r="S108" s="13"/>
      <c r="T108" s="11"/>
      <c r="U108" s="15"/>
      <c r="V108" s="13"/>
      <c r="W108" s="11"/>
    </row>
    <row r="109" spans="7:23" x14ac:dyDescent="0.3">
      <c r="G109" s="13"/>
      <c r="H109" s="11"/>
      <c r="I109" s="15"/>
      <c r="J109" s="13"/>
      <c r="K109" s="11"/>
      <c r="L109" s="15"/>
      <c r="M109" s="13"/>
      <c r="N109" s="11"/>
      <c r="O109" s="15"/>
      <c r="P109" s="13"/>
      <c r="Q109" s="11"/>
      <c r="R109" s="15"/>
      <c r="S109" s="13"/>
      <c r="T109" s="11"/>
      <c r="U109" s="15"/>
      <c r="V109" s="13"/>
      <c r="W109" s="11"/>
    </row>
    <row r="110" spans="7:23" x14ac:dyDescent="0.3">
      <c r="G110" s="13"/>
      <c r="H110" s="11"/>
      <c r="I110" s="15"/>
      <c r="J110" s="13"/>
      <c r="K110" s="11"/>
      <c r="L110" s="15"/>
      <c r="M110" s="13"/>
      <c r="N110" s="11"/>
      <c r="O110" s="15"/>
      <c r="P110" s="13"/>
      <c r="Q110" s="11"/>
      <c r="R110" s="15"/>
      <c r="S110" s="13"/>
      <c r="T110" s="11"/>
      <c r="U110" s="15"/>
      <c r="V110" s="13"/>
      <c r="W110" s="11"/>
    </row>
    <row r="111" spans="7:23" x14ac:dyDescent="0.3">
      <c r="G111" s="13"/>
      <c r="H111" s="11"/>
      <c r="I111" s="15"/>
      <c r="J111" s="13"/>
      <c r="K111" s="11"/>
      <c r="L111" s="15"/>
      <c r="M111" s="13"/>
      <c r="N111" s="11"/>
      <c r="O111" s="15"/>
      <c r="P111" s="13"/>
      <c r="Q111" s="11"/>
      <c r="R111" s="15"/>
      <c r="S111" s="13"/>
      <c r="T111" s="11"/>
      <c r="U111" s="15"/>
      <c r="V111" s="13"/>
      <c r="W111" s="11"/>
    </row>
    <row r="112" spans="7:23" x14ac:dyDescent="0.3">
      <c r="G112" s="13"/>
      <c r="H112" s="11"/>
      <c r="I112" s="15"/>
      <c r="J112" s="13"/>
      <c r="K112" s="11"/>
      <c r="L112" s="15"/>
      <c r="M112" s="13"/>
      <c r="N112" s="11"/>
      <c r="O112" s="15"/>
      <c r="P112" s="13"/>
      <c r="Q112" s="11"/>
      <c r="R112" s="15"/>
      <c r="S112" s="13"/>
      <c r="T112" s="11"/>
      <c r="U112" s="15"/>
      <c r="V112" s="13"/>
      <c r="W112" s="11"/>
    </row>
    <row r="113" spans="7:23" x14ac:dyDescent="0.3">
      <c r="G113" s="13"/>
      <c r="H113" s="11"/>
      <c r="I113" s="15"/>
      <c r="J113" s="13"/>
      <c r="K113" s="11"/>
      <c r="L113" s="15"/>
      <c r="M113" s="13"/>
      <c r="N113" s="11"/>
      <c r="O113" s="15"/>
      <c r="P113" s="13"/>
      <c r="Q113" s="11"/>
      <c r="R113" s="15"/>
      <c r="S113" s="13"/>
      <c r="T113" s="11"/>
      <c r="U113" s="15"/>
      <c r="V113" s="13"/>
      <c r="W113" s="11"/>
    </row>
    <row r="114" spans="7:23" x14ac:dyDescent="0.3">
      <c r="G114" s="13"/>
      <c r="H114" s="11"/>
      <c r="I114" s="15"/>
      <c r="J114" s="13"/>
      <c r="K114" s="11"/>
      <c r="L114" s="15"/>
      <c r="M114" s="13"/>
      <c r="N114" s="11"/>
      <c r="O114" s="15"/>
      <c r="P114" s="13"/>
      <c r="Q114" s="11"/>
      <c r="R114" s="15"/>
      <c r="S114" s="13"/>
      <c r="T114" s="11"/>
      <c r="U114" s="15"/>
      <c r="V114" s="13"/>
      <c r="W114" s="11"/>
    </row>
    <row r="115" spans="7:23" x14ac:dyDescent="0.3">
      <c r="G115" s="13"/>
      <c r="H115" s="11"/>
      <c r="I115" s="15"/>
      <c r="J115" s="13"/>
      <c r="K115" s="11"/>
      <c r="L115" s="15"/>
      <c r="M115" s="13"/>
      <c r="N115" s="11"/>
      <c r="O115" s="15"/>
      <c r="P115" s="13"/>
      <c r="Q115" s="11"/>
      <c r="R115" s="15"/>
      <c r="S115" s="13"/>
      <c r="T115" s="11"/>
      <c r="U115" s="15"/>
      <c r="V115" s="13"/>
      <c r="W115" s="11"/>
    </row>
    <row r="116" spans="7:23" x14ac:dyDescent="0.3">
      <c r="G116" s="13"/>
      <c r="H116" s="11"/>
      <c r="I116" s="15"/>
      <c r="J116" s="13"/>
      <c r="K116" s="11"/>
      <c r="L116" s="15"/>
      <c r="M116" s="13"/>
      <c r="N116" s="11"/>
      <c r="O116" s="15"/>
      <c r="P116" s="13"/>
      <c r="Q116" s="11"/>
      <c r="R116" s="15"/>
      <c r="S116" s="13"/>
      <c r="T116" s="11"/>
      <c r="U116" s="15"/>
      <c r="V116" s="13"/>
      <c r="W116" s="11"/>
    </row>
    <row r="117" spans="7:23" x14ac:dyDescent="0.3">
      <c r="G117" s="13"/>
      <c r="H117" s="11"/>
      <c r="I117" s="15"/>
      <c r="J117" s="13"/>
      <c r="K117" s="11"/>
      <c r="L117" s="15"/>
      <c r="M117" s="13"/>
      <c r="N117" s="11"/>
      <c r="O117" s="15"/>
      <c r="P117" s="13"/>
      <c r="Q117" s="11"/>
      <c r="R117" s="15"/>
      <c r="S117" s="13"/>
      <c r="T117" s="11"/>
      <c r="U117" s="15"/>
      <c r="V117" s="13"/>
      <c r="W117" s="11"/>
    </row>
    <row r="118" spans="7:23" x14ac:dyDescent="0.3">
      <c r="G118" s="13"/>
      <c r="H118" s="11"/>
      <c r="I118" s="15"/>
      <c r="J118" s="13"/>
      <c r="K118" s="11"/>
      <c r="L118" s="15"/>
      <c r="M118" s="13"/>
      <c r="N118" s="11"/>
      <c r="O118" s="15"/>
      <c r="P118" s="13"/>
      <c r="Q118" s="11"/>
      <c r="R118" s="15"/>
      <c r="S118" s="13"/>
      <c r="T118" s="11"/>
      <c r="U118" s="15"/>
      <c r="V118" s="13"/>
      <c r="W118" s="11"/>
    </row>
    <row r="119" spans="7:23" x14ac:dyDescent="0.3">
      <c r="G119" s="13"/>
      <c r="H119" s="11"/>
      <c r="I119" s="15"/>
      <c r="J119" s="13"/>
      <c r="K119" s="11"/>
      <c r="L119" s="15"/>
      <c r="M119" s="13"/>
      <c r="N119" s="11"/>
      <c r="O119" s="15"/>
      <c r="P119" s="13"/>
      <c r="Q119" s="11"/>
      <c r="R119" s="15"/>
      <c r="S119" s="13"/>
      <c r="T119" s="11"/>
      <c r="U119" s="15"/>
      <c r="V119" s="13"/>
      <c r="W119" s="11"/>
    </row>
    <row r="120" spans="7:23" x14ac:dyDescent="0.3">
      <c r="G120" s="13"/>
      <c r="H120" s="11"/>
      <c r="I120" s="15"/>
      <c r="J120" s="13"/>
      <c r="K120" s="11"/>
      <c r="L120" s="15"/>
      <c r="M120" s="13"/>
      <c r="N120" s="11"/>
      <c r="O120" s="15"/>
      <c r="P120" s="13"/>
      <c r="Q120" s="11"/>
      <c r="R120" s="15"/>
      <c r="S120" s="13"/>
      <c r="T120" s="11"/>
      <c r="U120" s="15"/>
      <c r="V120" s="13"/>
      <c r="W120" s="11"/>
    </row>
    <row r="121" spans="7:23" x14ac:dyDescent="0.3">
      <c r="G121" s="13"/>
      <c r="H121" s="11"/>
      <c r="I121" s="15"/>
      <c r="J121" s="13"/>
      <c r="K121" s="11"/>
      <c r="L121" s="15"/>
      <c r="M121" s="13"/>
      <c r="N121" s="11"/>
      <c r="O121" s="15"/>
      <c r="P121" s="13"/>
      <c r="Q121" s="11"/>
      <c r="R121" s="15"/>
      <c r="S121" s="13"/>
      <c r="T121" s="11"/>
      <c r="U121" s="15"/>
      <c r="V121" s="13"/>
      <c r="W121" s="11"/>
    </row>
    <row r="122" spans="7:23" x14ac:dyDescent="0.3">
      <c r="G122" s="13"/>
      <c r="H122" s="11"/>
      <c r="I122" s="15"/>
      <c r="J122" s="13"/>
      <c r="K122" s="11"/>
      <c r="L122" s="15"/>
      <c r="M122" s="13"/>
      <c r="N122" s="11"/>
      <c r="O122" s="15"/>
      <c r="P122" s="13"/>
      <c r="Q122" s="11"/>
      <c r="R122" s="15"/>
      <c r="S122" s="13"/>
      <c r="T122" s="11"/>
      <c r="U122" s="15"/>
      <c r="V122" s="13"/>
      <c r="W122" s="11"/>
    </row>
    <row r="123" spans="7:23" x14ac:dyDescent="0.3">
      <c r="G123" s="13"/>
      <c r="H123" s="11"/>
      <c r="I123" s="15"/>
      <c r="J123" s="13"/>
      <c r="K123" s="11"/>
      <c r="L123" s="15"/>
      <c r="M123" s="13"/>
      <c r="N123" s="11"/>
      <c r="O123" s="15"/>
      <c r="P123" s="13"/>
      <c r="Q123" s="11"/>
      <c r="R123" s="15"/>
      <c r="S123" s="13"/>
      <c r="T123" s="11"/>
      <c r="U123" s="15"/>
      <c r="V123" s="11"/>
      <c r="W123" s="11"/>
    </row>
    <row r="124" spans="7:23" x14ac:dyDescent="0.3">
      <c r="G124" s="13"/>
      <c r="H124" s="11"/>
      <c r="I124" s="15"/>
      <c r="J124" s="13"/>
      <c r="K124" s="11"/>
      <c r="L124" s="15"/>
      <c r="M124" s="13"/>
      <c r="N124" s="11"/>
      <c r="O124" s="15"/>
      <c r="P124" s="13"/>
      <c r="Q124" s="11"/>
      <c r="R124" s="15"/>
      <c r="S124" s="13"/>
      <c r="T124" s="11"/>
      <c r="U124" s="15"/>
      <c r="V124" s="11"/>
      <c r="W124" s="11"/>
    </row>
    <row r="125" spans="7:23" x14ac:dyDescent="0.3">
      <c r="G125" s="13"/>
      <c r="H125" s="11"/>
      <c r="I125" s="15"/>
      <c r="J125" s="13"/>
      <c r="K125" s="11"/>
      <c r="L125" s="15"/>
      <c r="M125" s="13"/>
      <c r="N125" s="11"/>
      <c r="O125" s="15"/>
      <c r="P125" s="13"/>
      <c r="Q125" s="11"/>
      <c r="R125" s="15"/>
      <c r="S125" s="13"/>
      <c r="T125" s="11"/>
      <c r="U125" s="15"/>
      <c r="V125" s="11"/>
      <c r="W125" s="11"/>
    </row>
    <row r="126" spans="7:23" x14ac:dyDescent="0.3">
      <c r="G126" s="13"/>
      <c r="H126" s="11"/>
      <c r="I126" s="15"/>
      <c r="J126" s="13"/>
      <c r="K126" s="11"/>
      <c r="L126" s="15"/>
      <c r="M126" s="13"/>
      <c r="N126" s="11"/>
      <c r="O126" s="15"/>
      <c r="P126" s="13"/>
      <c r="Q126" s="11"/>
      <c r="R126" s="15"/>
      <c r="S126" s="13"/>
      <c r="T126" s="11"/>
      <c r="U126" s="15"/>
      <c r="V126" s="11"/>
      <c r="W126" s="11"/>
    </row>
    <row r="127" spans="7:23" x14ac:dyDescent="0.3">
      <c r="G127" s="13"/>
      <c r="H127" s="11"/>
      <c r="I127" s="15"/>
      <c r="J127" s="13"/>
      <c r="K127" s="11"/>
      <c r="L127" s="15"/>
      <c r="M127" s="13"/>
      <c r="N127" s="11"/>
      <c r="O127" s="15"/>
      <c r="P127" s="13"/>
      <c r="Q127" s="11"/>
      <c r="R127" s="15"/>
      <c r="S127" s="13"/>
      <c r="T127" s="11"/>
      <c r="U127" s="15"/>
      <c r="V127" s="11"/>
      <c r="W127" s="11"/>
    </row>
    <row r="128" spans="7:23" x14ac:dyDescent="0.3">
      <c r="G128" s="13"/>
      <c r="H128" s="11"/>
      <c r="I128" s="15"/>
      <c r="J128" s="13"/>
      <c r="K128" s="11"/>
      <c r="L128" s="15"/>
      <c r="M128" s="13"/>
      <c r="N128" s="11"/>
      <c r="O128" s="15"/>
      <c r="P128" s="13"/>
      <c r="Q128" s="11"/>
      <c r="R128" s="15"/>
      <c r="S128" s="13"/>
      <c r="T128" s="11"/>
      <c r="U128" s="15"/>
      <c r="V128" s="11"/>
      <c r="W128" s="11"/>
    </row>
    <row r="129" spans="7:23" x14ac:dyDescent="0.3">
      <c r="G129" s="13"/>
      <c r="H129" s="11"/>
      <c r="I129" s="15"/>
      <c r="J129" s="13"/>
      <c r="K129" s="11"/>
      <c r="L129" s="15"/>
      <c r="M129" s="13"/>
      <c r="N129" s="11"/>
      <c r="O129" s="15"/>
      <c r="P129" s="13"/>
      <c r="Q129" s="11"/>
      <c r="R129" s="15"/>
      <c r="S129" s="13"/>
      <c r="T129" s="11"/>
      <c r="U129" s="15"/>
      <c r="V129" s="11"/>
      <c r="W129" s="11"/>
    </row>
    <row r="130" spans="7:23" x14ac:dyDescent="0.3">
      <c r="G130" s="13"/>
      <c r="H130" s="11"/>
      <c r="I130" s="15"/>
      <c r="J130" s="13"/>
      <c r="K130" s="11"/>
      <c r="L130" s="15"/>
      <c r="M130" s="13"/>
      <c r="N130" s="11"/>
      <c r="O130" s="15"/>
      <c r="P130" s="13"/>
      <c r="Q130" s="11"/>
      <c r="R130" s="15"/>
      <c r="S130" s="13"/>
      <c r="T130" s="11"/>
      <c r="U130" s="15"/>
      <c r="V130" s="11"/>
      <c r="W130" s="11"/>
    </row>
    <row r="131" spans="7:23" x14ac:dyDescent="0.3">
      <c r="G131" s="13"/>
      <c r="H131" s="11"/>
      <c r="I131" s="15"/>
      <c r="J131" s="13"/>
      <c r="K131" s="11"/>
      <c r="L131" s="15"/>
      <c r="M131" s="13"/>
      <c r="N131" s="11"/>
      <c r="O131" s="15"/>
      <c r="P131" s="13"/>
      <c r="Q131" s="11"/>
      <c r="R131" s="15"/>
      <c r="S131" s="13"/>
      <c r="T131" s="11"/>
      <c r="U131" s="15"/>
      <c r="V131" s="11"/>
      <c r="W131" s="11"/>
    </row>
    <row r="132" spans="7:23" x14ac:dyDescent="0.3">
      <c r="G132" s="13"/>
      <c r="H132" s="11"/>
      <c r="I132" s="15"/>
      <c r="J132" s="13"/>
      <c r="K132" s="11"/>
      <c r="L132" s="15"/>
      <c r="M132" s="13"/>
      <c r="N132" s="11"/>
      <c r="O132" s="15"/>
      <c r="P132" s="13"/>
      <c r="Q132" s="11"/>
      <c r="R132" s="15"/>
      <c r="S132" s="13"/>
      <c r="T132" s="11"/>
      <c r="U132" s="15"/>
      <c r="V132" s="11"/>
      <c r="W132" s="11"/>
    </row>
    <row r="133" spans="7:23" x14ac:dyDescent="0.3">
      <c r="G133" s="13"/>
      <c r="H133" s="11"/>
      <c r="I133" s="15"/>
      <c r="J133" s="13"/>
      <c r="K133" s="11"/>
      <c r="L133" s="15"/>
      <c r="M133" s="13"/>
      <c r="N133" s="11"/>
      <c r="O133" s="15"/>
      <c r="P133" s="13"/>
      <c r="Q133" s="11"/>
      <c r="R133" s="15"/>
      <c r="S133" s="13"/>
      <c r="T133" s="11"/>
      <c r="U133" s="15"/>
      <c r="V133" s="11"/>
      <c r="W133" s="11"/>
    </row>
    <row r="134" spans="7:23" x14ac:dyDescent="0.3">
      <c r="G134" s="13"/>
      <c r="H134" s="11"/>
      <c r="I134" s="15"/>
      <c r="J134" s="13"/>
      <c r="K134" s="11"/>
      <c r="L134" s="15"/>
      <c r="M134" s="13"/>
      <c r="N134" s="11"/>
      <c r="O134" s="15"/>
      <c r="P134" s="13"/>
      <c r="Q134" s="11"/>
      <c r="R134" s="15"/>
      <c r="S134" s="13"/>
      <c r="T134" s="11"/>
      <c r="U134" s="15"/>
      <c r="V134" s="11"/>
      <c r="W134" s="11"/>
    </row>
    <row r="135" spans="7:23" x14ac:dyDescent="0.3">
      <c r="G135" s="13"/>
      <c r="H135" s="11"/>
      <c r="I135" s="15"/>
      <c r="J135" s="13"/>
      <c r="K135" s="11"/>
      <c r="L135" s="15"/>
      <c r="M135" s="13"/>
      <c r="N135" s="11"/>
      <c r="O135" s="15"/>
      <c r="P135" s="13"/>
      <c r="Q135" s="11"/>
      <c r="R135" s="15"/>
      <c r="S135" s="13"/>
      <c r="T135" s="11"/>
      <c r="U135" s="15"/>
      <c r="V135" s="11"/>
      <c r="W135" s="11"/>
    </row>
    <row r="136" spans="7:23" x14ac:dyDescent="0.3">
      <c r="G136" s="13"/>
      <c r="H136" s="11"/>
      <c r="I136" s="15"/>
      <c r="J136" s="13"/>
      <c r="K136" s="11"/>
      <c r="L136" s="15"/>
      <c r="M136" s="13"/>
      <c r="N136" s="11"/>
      <c r="O136" s="15"/>
      <c r="P136" s="13"/>
      <c r="Q136" s="11"/>
      <c r="R136" s="15"/>
      <c r="S136" s="13"/>
      <c r="T136" s="11"/>
      <c r="U136" s="15"/>
      <c r="V136" s="11"/>
      <c r="W136" s="11"/>
    </row>
    <row r="137" spans="7:23" x14ac:dyDescent="0.3">
      <c r="G137" s="13"/>
      <c r="H137" s="11"/>
      <c r="I137" s="15"/>
      <c r="J137" s="13"/>
      <c r="K137" s="11"/>
      <c r="L137" s="15"/>
      <c r="M137" s="13"/>
      <c r="N137" s="11"/>
      <c r="O137" s="15"/>
      <c r="P137" s="13"/>
      <c r="Q137" s="11"/>
      <c r="R137" s="15"/>
      <c r="S137" s="13"/>
      <c r="T137" s="11"/>
      <c r="U137" s="15"/>
      <c r="V137" s="11"/>
      <c r="W137" s="11"/>
    </row>
    <row r="138" spans="7:23" x14ac:dyDescent="0.3">
      <c r="G138" s="13"/>
      <c r="H138" s="11"/>
      <c r="I138" s="15"/>
      <c r="J138" s="13"/>
      <c r="K138" s="11"/>
      <c r="L138" s="15"/>
      <c r="M138" s="13"/>
      <c r="N138" s="11"/>
      <c r="O138" s="15"/>
      <c r="P138" s="13"/>
      <c r="Q138" s="11"/>
      <c r="R138" s="15"/>
      <c r="S138" s="13"/>
      <c r="T138" s="11"/>
      <c r="U138" s="15"/>
      <c r="V138" s="11"/>
      <c r="W138" s="11"/>
    </row>
    <row r="139" spans="7:23" x14ac:dyDescent="0.3">
      <c r="G139" s="13"/>
      <c r="H139" s="11"/>
      <c r="I139" s="15"/>
      <c r="J139" s="13"/>
      <c r="K139" s="11"/>
      <c r="L139" s="15"/>
      <c r="M139" s="13"/>
      <c r="N139" s="11"/>
      <c r="O139" s="15"/>
      <c r="P139" s="13"/>
      <c r="Q139" s="11"/>
      <c r="R139" s="15"/>
      <c r="S139" s="13"/>
      <c r="T139" s="11"/>
      <c r="U139" s="15"/>
      <c r="V139" s="11"/>
      <c r="W139" s="11"/>
    </row>
    <row r="140" spans="7:23" x14ac:dyDescent="0.3">
      <c r="G140" s="13"/>
      <c r="H140" s="11"/>
      <c r="I140" s="15"/>
      <c r="J140" s="13"/>
      <c r="K140" s="11"/>
      <c r="L140" s="15"/>
      <c r="M140" s="13"/>
      <c r="N140" s="11"/>
      <c r="O140" s="15"/>
      <c r="P140" s="13"/>
      <c r="Q140" s="11"/>
      <c r="R140" s="15"/>
      <c r="S140" s="13"/>
      <c r="T140" s="11"/>
      <c r="U140" s="15"/>
      <c r="V140" s="11"/>
      <c r="W140" s="11"/>
    </row>
    <row r="141" spans="7:23" x14ac:dyDescent="0.3">
      <c r="G141" s="13"/>
      <c r="H141" s="11"/>
      <c r="I141" s="15"/>
      <c r="J141" s="13"/>
      <c r="K141" s="11"/>
      <c r="L141" s="15"/>
      <c r="M141" s="13"/>
      <c r="N141" s="11"/>
      <c r="O141" s="15"/>
      <c r="P141" s="13"/>
      <c r="Q141" s="11"/>
      <c r="R141" s="15"/>
      <c r="S141" s="13"/>
      <c r="T141" s="11"/>
      <c r="U141" s="15"/>
      <c r="V141" s="11"/>
      <c r="W141" s="11"/>
    </row>
    <row r="142" spans="7:23" x14ac:dyDescent="0.3">
      <c r="G142" s="11"/>
      <c r="H142" s="11"/>
      <c r="I142" s="15"/>
      <c r="J142" s="13"/>
      <c r="K142" s="11"/>
      <c r="L142" s="15"/>
      <c r="M142" s="13"/>
      <c r="N142" s="11"/>
      <c r="O142" s="15"/>
      <c r="P142" s="13"/>
      <c r="Q142" s="11"/>
      <c r="R142" s="15"/>
      <c r="S142" s="13"/>
      <c r="T142" s="11"/>
      <c r="U142" s="15"/>
      <c r="V142" s="11"/>
      <c r="W142" s="11"/>
    </row>
    <row r="143" spans="7:23" x14ac:dyDescent="0.3">
      <c r="G143" s="11"/>
      <c r="H143" s="11"/>
      <c r="I143" s="15"/>
      <c r="J143" s="13"/>
      <c r="K143" s="11"/>
      <c r="L143" s="15"/>
      <c r="M143" s="13"/>
      <c r="N143" s="11"/>
      <c r="O143" s="15"/>
      <c r="P143" s="13"/>
      <c r="Q143" s="11"/>
      <c r="R143" s="15"/>
      <c r="S143" s="13"/>
      <c r="T143" s="11"/>
      <c r="U143" s="15"/>
      <c r="V143" s="11"/>
      <c r="W143" s="11"/>
    </row>
    <row r="144" spans="7:23" x14ac:dyDescent="0.3">
      <c r="G144" s="11"/>
      <c r="H144" s="11"/>
      <c r="I144" s="15"/>
      <c r="J144" s="13"/>
      <c r="K144" s="11"/>
      <c r="L144" s="15"/>
      <c r="M144" s="13"/>
      <c r="N144" s="11"/>
      <c r="O144" s="15"/>
      <c r="P144" s="13"/>
      <c r="Q144" s="11"/>
      <c r="R144" s="15"/>
      <c r="S144" s="13"/>
      <c r="T144" s="11"/>
      <c r="U144" s="15"/>
      <c r="V144" s="11"/>
      <c r="W144" s="11"/>
    </row>
    <row r="145" spans="7:23" x14ac:dyDescent="0.3">
      <c r="G145" s="11"/>
      <c r="H145" s="11"/>
      <c r="I145" s="15"/>
      <c r="J145" s="13"/>
      <c r="K145" s="11"/>
      <c r="L145" s="15"/>
      <c r="M145" s="13"/>
      <c r="N145" s="11"/>
      <c r="O145" s="15"/>
      <c r="P145" s="13"/>
      <c r="Q145" s="11"/>
      <c r="R145" s="15"/>
      <c r="S145" s="13"/>
      <c r="T145" s="11"/>
      <c r="U145" s="15"/>
      <c r="V145" s="11"/>
      <c r="W145" s="11"/>
    </row>
    <row r="146" spans="7:23" x14ac:dyDescent="0.3">
      <c r="G146" s="11"/>
      <c r="H146" s="11"/>
      <c r="I146" s="15"/>
      <c r="J146" s="13"/>
      <c r="K146" s="11"/>
      <c r="L146" s="15"/>
      <c r="M146" s="13"/>
      <c r="N146" s="11"/>
      <c r="O146" s="15"/>
      <c r="P146" s="13"/>
      <c r="Q146" s="11"/>
      <c r="R146" s="15"/>
      <c r="S146" s="13"/>
      <c r="T146" s="11"/>
      <c r="U146" s="15"/>
      <c r="V146" s="11"/>
      <c r="W146" s="11"/>
    </row>
    <row r="147" spans="7:23" x14ac:dyDescent="0.3">
      <c r="G147" s="11"/>
      <c r="H147" s="11"/>
      <c r="I147" s="15"/>
      <c r="J147" s="13"/>
      <c r="K147" s="11"/>
      <c r="L147" s="15"/>
      <c r="M147" s="13"/>
      <c r="N147" s="11"/>
      <c r="O147" s="15"/>
      <c r="P147" s="13"/>
      <c r="Q147" s="11"/>
      <c r="R147" s="15"/>
      <c r="S147" s="13"/>
      <c r="T147" s="11"/>
      <c r="U147" s="15"/>
      <c r="V147" s="11"/>
      <c r="W147" s="11"/>
    </row>
    <row r="148" spans="7:23" x14ac:dyDescent="0.3">
      <c r="G148" s="11"/>
      <c r="H148" s="11"/>
      <c r="I148" s="15"/>
      <c r="J148" s="13"/>
      <c r="K148" s="11"/>
      <c r="L148" s="15"/>
      <c r="M148" s="13"/>
      <c r="N148" s="11"/>
      <c r="O148" s="15"/>
      <c r="P148" s="13"/>
      <c r="Q148" s="11"/>
      <c r="R148" s="15"/>
      <c r="S148" s="13"/>
      <c r="T148" s="11"/>
      <c r="U148" s="15"/>
      <c r="V148" s="11"/>
      <c r="W148" s="11"/>
    </row>
    <row r="149" spans="7:23" x14ac:dyDescent="0.3">
      <c r="G149" s="11"/>
      <c r="H149" s="11"/>
      <c r="I149" s="15"/>
      <c r="J149" s="13"/>
      <c r="K149" s="11"/>
      <c r="L149" s="15"/>
      <c r="M149" s="13"/>
      <c r="N149" s="11"/>
      <c r="O149" s="15"/>
      <c r="P149" s="13"/>
      <c r="Q149" s="11"/>
      <c r="R149" s="15"/>
      <c r="S149" s="13"/>
      <c r="T149" s="11"/>
      <c r="U149" s="15"/>
      <c r="V149" s="11"/>
      <c r="W149" s="11"/>
    </row>
    <row r="150" spans="7:23" x14ac:dyDescent="0.3">
      <c r="G150" s="11"/>
      <c r="H150" s="11"/>
      <c r="I150" s="15"/>
      <c r="J150" s="13"/>
      <c r="K150" s="11"/>
      <c r="L150" s="15"/>
      <c r="M150" s="13"/>
      <c r="N150" s="11"/>
      <c r="O150" s="15"/>
      <c r="P150" s="13"/>
      <c r="Q150" s="11"/>
      <c r="R150" s="15"/>
      <c r="S150" s="13"/>
      <c r="T150" s="11"/>
      <c r="U150" s="15"/>
      <c r="V150" s="11"/>
      <c r="W150" s="11"/>
    </row>
    <row r="151" spans="7:23" x14ac:dyDescent="0.3">
      <c r="G151" s="11"/>
      <c r="H151" s="11"/>
      <c r="I151" s="15"/>
      <c r="J151" s="13"/>
      <c r="K151" s="11"/>
      <c r="L151" s="15"/>
      <c r="M151" s="13"/>
      <c r="N151" s="11"/>
      <c r="O151" s="15"/>
      <c r="P151" s="13"/>
      <c r="Q151" s="11"/>
      <c r="R151" s="15"/>
      <c r="S151" s="13"/>
      <c r="T151" s="11"/>
      <c r="U151" s="15"/>
      <c r="V151" s="11"/>
      <c r="W151" s="11"/>
    </row>
    <row r="152" spans="7:23" x14ac:dyDescent="0.3">
      <c r="G152" s="11"/>
      <c r="H152" s="11"/>
      <c r="I152" s="15"/>
      <c r="J152" s="13"/>
      <c r="K152" s="11"/>
      <c r="L152" s="15"/>
      <c r="M152" s="13"/>
      <c r="N152" s="11"/>
      <c r="O152" s="15"/>
      <c r="P152" s="13"/>
      <c r="Q152" s="11"/>
      <c r="R152" s="15"/>
      <c r="S152" s="13"/>
      <c r="T152" s="11"/>
      <c r="U152" s="15"/>
      <c r="V152" s="11"/>
      <c r="W152" s="11"/>
    </row>
    <row r="153" spans="7:23" x14ac:dyDescent="0.3">
      <c r="G153" s="11"/>
      <c r="H153" s="11"/>
      <c r="I153" s="15"/>
      <c r="J153" s="13"/>
      <c r="K153" s="11"/>
      <c r="L153" s="15"/>
      <c r="M153" s="13"/>
      <c r="N153" s="11"/>
      <c r="O153" s="15"/>
      <c r="P153" s="13"/>
      <c r="Q153" s="11"/>
      <c r="R153" s="15"/>
      <c r="S153" s="13"/>
      <c r="T153" s="11"/>
      <c r="U153" s="15"/>
      <c r="V153" s="11"/>
      <c r="W153" s="11"/>
    </row>
    <row r="154" spans="7:23" x14ac:dyDescent="0.3">
      <c r="G154" s="11"/>
      <c r="H154" s="11"/>
      <c r="I154" s="15"/>
      <c r="J154" s="13"/>
      <c r="K154" s="11"/>
      <c r="L154" s="15"/>
      <c r="M154" s="13"/>
      <c r="N154" s="11"/>
      <c r="O154" s="15"/>
      <c r="P154" s="13"/>
      <c r="Q154" s="11"/>
      <c r="R154" s="15"/>
      <c r="S154" s="13"/>
      <c r="T154" s="11"/>
      <c r="U154" s="15"/>
      <c r="V154" s="11"/>
      <c r="W154" s="11"/>
    </row>
    <row r="155" spans="7:23" x14ac:dyDescent="0.3">
      <c r="G155" s="11"/>
      <c r="H155" s="11"/>
      <c r="I155" s="15"/>
      <c r="J155" s="13"/>
      <c r="K155" s="11"/>
      <c r="L155" s="15"/>
      <c r="M155" s="13"/>
      <c r="N155" s="11"/>
      <c r="O155" s="15"/>
      <c r="P155" s="13"/>
      <c r="Q155" s="11"/>
      <c r="R155" s="15"/>
      <c r="S155" s="13"/>
      <c r="T155" s="11"/>
      <c r="U155" s="15"/>
      <c r="V155" s="11"/>
      <c r="W155" s="11"/>
    </row>
    <row r="156" spans="7:23" x14ac:dyDescent="0.3">
      <c r="G156" s="11"/>
      <c r="H156" s="11"/>
      <c r="I156" s="15"/>
      <c r="J156" s="13"/>
      <c r="K156" s="11"/>
      <c r="L156" s="15"/>
      <c r="M156" s="13"/>
      <c r="N156" s="11"/>
      <c r="O156" s="15"/>
      <c r="P156" s="13"/>
      <c r="Q156" s="11"/>
      <c r="R156" s="15"/>
      <c r="S156" s="13"/>
      <c r="T156" s="11"/>
      <c r="U156" s="15"/>
      <c r="V156" s="11"/>
      <c r="W156" s="11"/>
    </row>
    <row r="157" spans="7:23" x14ac:dyDescent="0.3">
      <c r="G157" s="11"/>
      <c r="H157" s="11"/>
      <c r="I157" s="15"/>
      <c r="J157" s="13"/>
      <c r="K157" s="11"/>
      <c r="L157" s="15"/>
      <c r="M157" s="13"/>
      <c r="N157" s="11"/>
      <c r="O157" s="15"/>
      <c r="P157" s="13"/>
      <c r="Q157" s="11"/>
      <c r="R157" s="15"/>
      <c r="S157" s="13"/>
      <c r="T157" s="11"/>
      <c r="U157" s="15"/>
      <c r="V157" s="11"/>
      <c r="W157" s="11"/>
    </row>
    <row r="158" spans="7:23" x14ac:dyDescent="0.3">
      <c r="G158" s="11"/>
      <c r="H158" s="11"/>
      <c r="I158" s="15"/>
      <c r="J158" s="13"/>
      <c r="K158" s="11"/>
      <c r="L158" s="15"/>
      <c r="M158" s="13"/>
      <c r="N158" s="11"/>
      <c r="O158" s="15"/>
      <c r="P158" s="13"/>
      <c r="Q158" s="11"/>
      <c r="R158" s="15"/>
      <c r="S158" s="13"/>
      <c r="T158" s="11"/>
      <c r="U158" s="15"/>
      <c r="V158" s="11"/>
      <c r="W158" s="11"/>
    </row>
    <row r="159" spans="7:23" x14ac:dyDescent="0.3">
      <c r="G159" s="11"/>
      <c r="H159" s="11"/>
      <c r="I159" s="15"/>
      <c r="J159" s="13"/>
      <c r="K159" s="11"/>
      <c r="L159" s="15"/>
      <c r="M159" s="13"/>
      <c r="N159" s="11"/>
      <c r="O159" s="15"/>
      <c r="P159" s="13"/>
      <c r="Q159" s="11"/>
      <c r="R159" s="15"/>
      <c r="S159" s="13"/>
      <c r="T159" s="11"/>
      <c r="U159" s="15"/>
      <c r="V159" s="11"/>
      <c r="W159" s="11"/>
    </row>
    <row r="160" spans="7:23" x14ac:dyDescent="0.3">
      <c r="G160" s="11"/>
      <c r="H160" s="11"/>
      <c r="I160" s="15"/>
      <c r="J160" s="13"/>
      <c r="K160" s="11"/>
      <c r="L160" s="15"/>
      <c r="M160" s="13"/>
      <c r="N160" s="11"/>
      <c r="O160" s="15"/>
      <c r="P160" s="13"/>
      <c r="Q160" s="11"/>
      <c r="R160" s="15"/>
      <c r="S160" s="13"/>
      <c r="T160" s="11"/>
      <c r="U160" s="15"/>
      <c r="V160" s="11"/>
      <c r="W160" s="11"/>
    </row>
    <row r="161" spans="7:23" x14ac:dyDescent="0.3">
      <c r="G161" s="11"/>
      <c r="H161" s="11"/>
      <c r="I161" s="15"/>
      <c r="J161" s="13"/>
      <c r="K161" s="11"/>
      <c r="L161" s="15"/>
      <c r="M161" s="13"/>
      <c r="N161" s="11"/>
      <c r="O161" s="15"/>
      <c r="P161" s="13"/>
      <c r="Q161" s="11"/>
      <c r="R161" s="15"/>
      <c r="S161" s="13"/>
      <c r="T161" s="11"/>
      <c r="U161" s="11"/>
      <c r="V161" s="11"/>
      <c r="W161" s="11"/>
    </row>
    <row r="162" spans="7:23" x14ac:dyDescent="0.3">
      <c r="G162" s="11"/>
      <c r="H162" s="11"/>
      <c r="I162" s="15"/>
      <c r="J162" s="13"/>
      <c r="K162" s="11"/>
      <c r="L162" s="15"/>
      <c r="M162" s="13"/>
      <c r="N162" s="11"/>
      <c r="O162" s="15"/>
      <c r="P162" s="13"/>
      <c r="Q162" s="11"/>
      <c r="R162" s="15"/>
      <c r="S162" s="13"/>
      <c r="T162" s="11"/>
      <c r="U162" s="11"/>
      <c r="V162" s="11"/>
      <c r="W162" s="11"/>
    </row>
    <row r="163" spans="7:23" x14ac:dyDescent="0.3">
      <c r="G163" s="11"/>
      <c r="H163" s="11"/>
      <c r="I163" s="15"/>
      <c r="J163" s="13"/>
      <c r="K163" s="11"/>
      <c r="L163" s="15"/>
      <c r="M163" s="13"/>
      <c r="N163" s="11"/>
      <c r="O163" s="15"/>
      <c r="P163" s="13"/>
      <c r="Q163" s="11"/>
      <c r="R163" s="15"/>
      <c r="S163" s="13"/>
      <c r="T163" s="11"/>
      <c r="U163" s="11"/>
      <c r="V163" s="11"/>
      <c r="W163" s="11"/>
    </row>
    <row r="164" spans="7:23" x14ac:dyDescent="0.3">
      <c r="G164" s="11"/>
      <c r="H164" s="11"/>
      <c r="I164" s="15"/>
      <c r="J164" s="13"/>
      <c r="K164" s="11"/>
      <c r="L164" s="15"/>
      <c r="M164" s="13"/>
      <c r="N164" s="11"/>
      <c r="O164" s="15"/>
      <c r="P164" s="13"/>
      <c r="Q164" s="11"/>
      <c r="R164" s="15"/>
      <c r="S164" s="13"/>
      <c r="T164" s="11"/>
      <c r="U164" s="11"/>
      <c r="V164" s="11"/>
      <c r="W164" s="11"/>
    </row>
    <row r="165" spans="7:23" x14ac:dyDescent="0.3">
      <c r="G165" s="11"/>
      <c r="H165" s="11"/>
      <c r="I165" s="15"/>
      <c r="J165" s="13"/>
      <c r="K165" s="11"/>
      <c r="L165" s="15"/>
      <c r="M165" s="13"/>
      <c r="N165" s="11"/>
      <c r="O165" s="15"/>
      <c r="P165" s="13"/>
      <c r="Q165" s="11"/>
      <c r="R165" s="15"/>
      <c r="S165" s="11"/>
      <c r="T165" s="11"/>
      <c r="U165" s="11"/>
      <c r="V165" s="11"/>
      <c r="W165" s="11"/>
    </row>
    <row r="166" spans="7:23" x14ac:dyDescent="0.3">
      <c r="G166" s="11"/>
      <c r="H166" s="11"/>
      <c r="I166" s="15"/>
      <c r="J166" s="13"/>
      <c r="K166" s="11"/>
      <c r="L166" s="15"/>
      <c r="M166" s="13"/>
      <c r="N166" s="11"/>
      <c r="O166" s="15"/>
      <c r="P166" s="13"/>
      <c r="Q166" s="11"/>
      <c r="R166" s="15"/>
      <c r="S166" s="11"/>
      <c r="T166" s="11"/>
      <c r="U166" s="11"/>
      <c r="V166" s="11"/>
      <c r="W166" s="11"/>
    </row>
    <row r="167" spans="7:23" x14ac:dyDescent="0.3">
      <c r="G167" s="11"/>
      <c r="H167" s="11"/>
      <c r="I167" s="15"/>
      <c r="J167" s="13"/>
      <c r="K167" s="11"/>
      <c r="L167" s="15"/>
      <c r="M167" s="13"/>
      <c r="N167" s="11"/>
      <c r="O167" s="15"/>
      <c r="P167" s="13"/>
      <c r="Q167" s="11"/>
      <c r="R167" s="15"/>
      <c r="S167" s="11"/>
      <c r="T167" s="11"/>
      <c r="U167" s="11"/>
      <c r="V167" s="11"/>
      <c r="W167" s="11"/>
    </row>
    <row r="168" spans="7:23" x14ac:dyDescent="0.3">
      <c r="G168" s="11"/>
      <c r="H168" s="11"/>
      <c r="I168" s="15"/>
      <c r="J168" s="13"/>
      <c r="K168" s="11"/>
      <c r="L168" s="15"/>
      <c r="M168" s="13"/>
      <c r="N168" s="11"/>
      <c r="O168" s="15"/>
      <c r="P168" s="13"/>
      <c r="Q168" s="11"/>
      <c r="R168" s="15"/>
      <c r="S168" s="11"/>
      <c r="T168" s="11"/>
      <c r="U168" s="11"/>
      <c r="V168" s="11"/>
      <c r="W168" s="11"/>
    </row>
    <row r="169" spans="7:23" x14ac:dyDescent="0.3">
      <c r="G169" s="11"/>
      <c r="H169" s="11"/>
      <c r="I169" s="15"/>
      <c r="J169" s="13"/>
      <c r="K169" s="11"/>
      <c r="L169" s="15"/>
      <c r="M169" s="13"/>
      <c r="N169" s="11"/>
      <c r="O169" s="15"/>
      <c r="P169" s="13"/>
      <c r="Q169" s="11"/>
      <c r="R169" s="15"/>
      <c r="S169" s="11"/>
      <c r="T169" s="11"/>
      <c r="U169" s="11"/>
      <c r="V169" s="11"/>
      <c r="W169" s="11"/>
    </row>
    <row r="170" spans="7:23" x14ac:dyDescent="0.3">
      <c r="G170" s="11"/>
      <c r="H170" s="11"/>
      <c r="I170" s="15"/>
      <c r="J170" s="13"/>
      <c r="K170" s="11"/>
      <c r="L170" s="15"/>
      <c r="M170" s="13"/>
      <c r="N170" s="11"/>
      <c r="O170" s="15"/>
      <c r="P170" s="13"/>
      <c r="Q170" s="11"/>
      <c r="R170" s="15"/>
      <c r="S170" s="11"/>
      <c r="T170" s="11"/>
      <c r="U170" s="11"/>
      <c r="V170" s="11"/>
      <c r="W170" s="11"/>
    </row>
    <row r="171" spans="7:23" x14ac:dyDescent="0.3">
      <c r="G171" s="11"/>
      <c r="H171" s="11"/>
      <c r="I171" s="15"/>
      <c r="J171" s="13"/>
      <c r="K171" s="11"/>
      <c r="L171" s="15"/>
      <c r="M171" s="13"/>
      <c r="N171" s="11"/>
      <c r="O171" s="15"/>
      <c r="P171" s="13"/>
      <c r="Q171" s="11"/>
      <c r="R171" s="15"/>
      <c r="S171" s="11"/>
      <c r="T171" s="11"/>
      <c r="U171" s="11"/>
      <c r="V171" s="11"/>
      <c r="W171" s="11"/>
    </row>
    <row r="172" spans="7:23" x14ac:dyDescent="0.3">
      <c r="G172" s="11"/>
      <c r="H172" s="11"/>
      <c r="I172" s="15"/>
      <c r="J172" s="13"/>
      <c r="K172" s="11"/>
      <c r="L172" s="15"/>
      <c r="M172" s="13"/>
      <c r="N172" s="11"/>
      <c r="O172" s="15"/>
      <c r="P172" s="13"/>
      <c r="Q172" s="11"/>
      <c r="R172" s="15"/>
      <c r="S172" s="11"/>
      <c r="T172" s="11"/>
      <c r="U172" s="11"/>
      <c r="V172" s="11"/>
      <c r="W172" s="11"/>
    </row>
    <row r="173" spans="7:23" x14ac:dyDescent="0.3">
      <c r="G173" s="11"/>
      <c r="H173" s="11"/>
      <c r="I173" s="15"/>
      <c r="J173" s="13"/>
      <c r="K173" s="11"/>
      <c r="L173" s="15"/>
      <c r="M173" s="13"/>
      <c r="N173" s="11"/>
      <c r="O173" s="15"/>
      <c r="P173" s="13"/>
      <c r="Q173" s="11"/>
      <c r="R173" s="15"/>
      <c r="S173" s="11"/>
      <c r="T173" s="11"/>
      <c r="U173" s="11"/>
      <c r="V173" s="11"/>
      <c r="W173" s="11"/>
    </row>
    <row r="174" spans="7:23" x14ac:dyDescent="0.3">
      <c r="G174" s="11"/>
      <c r="H174" s="11"/>
      <c r="I174" s="15"/>
      <c r="J174" s="13"/>
      <c r="K174" s="11"/>
      <c r="L174" s="15"/>
      <c r="M174" s="13"/>
      <c r="N174" s="11"/>
      <c r="O174" s="15"/>
      <c r="P174" s="13"/>
      <c r="Q174" s="11"/>
      <c r="R174" s="15"/>
      <c r="S174" s="11"/>
      <c r="T174" s="11"/>
      <c r="U174" s="11"/>
      <c r="V174" s="11"/>
      <c r="W174" s="11"/>
    </row>
    <row r="175" spans="7:23" x14ac:dyDescent="0.3">
      <c r="G175" s="11"/>
      <c r="H175" s="11"/>
      <c r="I175" s="15"/>
      <c r="J175" s="13"/>
      <c r="K175" s="11"/>
      <c r="L175" s="15"/>
      <c r="M175" s="13"/>
      <c r="N175" s="11"/>
      <c r="O175" s="15"/>
      <c r="P175" s="13"/>
      <c r="Q175" s="11"/>
      <c r="R175" s="15"/>
      <c r="S175" s="11"/>
      <c r="T175" s="11"/>
      <c r="U175" s="11"/>
      <c r="V175" s="11"/>
      <c r="W175" s="11"/>
    </row>
    <row r="176" spans="7:23" x14ac:dyDescent="0.3">
      <c r="G176" s="11"/>
      <c r="H176" s="11"/>
      <c r="I176" s="15"/>
      <c r="J176" s="13"/>
      <c r="K176" s="11"/>
      <c r="L176" s="15"/>
      <c r="M176" s="13"/>
      <c r="N176" s="11"/>
      <c r="O176" s="15"/>
      <c r="P176" s="13"/>
      <c r="Q176" s="11"/>
      <c r="R176" s="15"/>
      <c r="S176" s="11"/>
      <c r="T176" s="11"/>
      <c r="U176" s="11"/>
      <c r="V176" s="11"/>
      <c r="W176" s="11"/>
    </row>
    <row r="177" spans="7:23" x14ac:dyDescent="0.3">
      <c r="G177" s="11"/>
      <c r="H177" s="11"/>
      <c r="I177" s="15"/>
      <c r="J177" s="13"/>
      <c r="K177" s="11"/>
      <c r="L177" s="15"/>
      <c r="M177" s="13"/>
      <c r="N177" s="11"/>
      <c r="O177" s="15"/>
      <c r="P177" s="13"/>
      <c r="Q177" s="11"/>
      <c r="R177" s="15"/>
      <c r="S177" s="11"/>
      <c r="T177" s="11"/>
      <c r="U177" s="11"/>
      <c r="V177" s="11"/>
      <c r="W177" s="11"/>
    </row>
    <row r="178" spans="7:23" x14ac:dyDescent="0.3">
      <c r="G178" s="11"/>
      <c r="H178" s="11"/>
      <c r="I178" s="15"/>
      <c r="J178" s="13"/>
      <c r="K178" s="11"/>
      <c r="L178" s="15"/>
      <c r="M178" s="13"/>
      <c r="N178" s="11"/>
      <c r="O178" s="15"/>
      <c r="P178" s="13"/>
      <c r="Q178" s="11"/>
      <c r="R178" s="15"/>
      <c r="S178" s="11"/>
      <c r="T178" s="11"/>
      <c r="U178" s="11"/>
      <c r="V178" s="11"/>
      <c r="W178" s="11"/>
    </row>
    <row r="179" spans="7:23" x14ac:dyDescent="0.3">
      <c r="G179" s="11"/>
      <c r="H179" s="11"/>
      <c r="I179" s="15"/>
      <c r="J179" s="13"/>
      <c r="K179" s="11"/>
      <c r="L179" s="15"/>
      <c r="M179" s="13"/>
      <c r="N179" s="11"/>
      <c r="O179" s="15"/>
      <c r="P179" s="13"/>
      <c r="Q179" s="11"/>
      <c r="R179" s="15"/>
      <c r="S179" s="11"/>
      <c r="T179" s="11"/>
      <c r="U179" s="11"/>
      <c r="V179" s="11"/>
      <c r="W179" s="11"/>
    </row>
    <row r="180" spans="7:23" x14ac:dyDescent="0.3">
      <c r="G180" s="11"/>
      <c r="H180" s="11"/>
      <c r="I180" s="15"/>
      <c r="J180" s="13"/>
      <c r="K180" s="11"/>
      <c r="L180" s="15"/>
      <c r="M180" s="13"/>
      <c r="N180" s="11"/>
      <c r="O180" s="15"/>
      <c r="P180" s="13"/>
      <c r="Q180" s="11"/>
      <c r="R180" s="15"/>
      <c r="S180" s="11"/>
      <c r="T180" s="11"/>
      <c r="U180" s="11"/>
      <c r="V180" s="11"/>
      <c r="W180" s="11"/>
    </row>
    <row r="181" spans="7:23" x14ac:dyDescent="0.3">
      <c r="G181" s="11"/>
      <c r="H181" s="11"/>
      <c r="I181" s="15"/>
      <c r="J181" s="13"/>
      <c r="K181" s="11"/>
      <c r="L181" s="15"/>
      <c r="M181" s="13"/>
      <c r="N181" s="11"/>
      <c r="O181" s="15"/>
      <c r="P181" s="13"/>
      <c r="Q181" s="11"/>
      <c r="R181" s="15"/>
      <c r="S181" s="11"/>
      <c r="T181" s="11"/>
      <c r="U181" s="11"/>
      <c r="V181" s="11"/>
      <c r="W181" s="11"/>
    </row>
    <row r="182" spans="7:23" x14ac:dyDescent="0.3">
      <c r="G182" s="11"/>
      <c r="H182" s="11"/>
      <c r="I182" s="15"/>
      <c r="J182" s="13"/>
      <c r="K182" s="11"/>
      <c r="L182" s="15"/>
      <c r="M182" s="13"/>
      <c r="N182" s="11"/>
      <c r="O182" s="15"/>
      <c r="P182" s="13"/>
      <c r="Q182" s="11"/>
      <c r="R182" s="15"/>
      <c r="S182" s="11"/>
      <c r="T182" s="11"/>
      <c r="U182" s="11"/>
      <c r="V182" s="11"/>
      <c r="W182" s="11"/>
    </row>
    <row r="183" spans="7:23" x14ac:dyDescent="0.3">
      <c r="G183" s="11"/>
      <c r="H183" s="11"/>
      <c r="I183" s="15"/>
      <c r="J183" s="13"/>
      <c r="K183" s="11"/>
      <c r="L183" s="15"/>
      <c r="M183" s="13"/>
      <c r="N183" s="11"/>
      <c r="O183" s="15"/>
      <c r="P183" s="13"/>
      <c r="Q183" s="11"/>
      <c r="R183" s="15"/>
      <c r="S183" s="11"/>
      <c r="T183" s="11"/>
      <c r="U183" s="11"/>
      <c r="V183" s="11"/>
      <c r="W183" s="11"/>
    </row>
    <row r="184" spans="7:23" x14ac:dyDescent="0.3">
      <c r="G184" s="11"/>
      <c r="H184" s="11"/>
      <c r="I184" s="15"/>
      <c r="J184" s="11"/>
      <c r="K184" s="11"/>
      <c r="L184" s="15"/>
      <c r="M184" s="13"/>
      <c r="N184" s="11"/>
      <c r="O184" s="15"/>
      <c r="P184" s="13"/>
      <c r="Q184" s="11"/>
      <c r="R184" s="15"/>
      <c r="S184" s="11"/>
      <c r="T184" s="11"/>
      <c r="U184" s="11"/>
      <c r="V184" s="11"/>
      <c r="W184" s="11"/>
    </row>
    <row r="185" spans="7:23" x14ac:dyDescent="0.3">
      <c r="G185" s="11"/>
      <c r="H185" s="11"/>
      <c r="I185" s="15"/>
      <c r="J185" s="11"/>
      <c r="K185" s="11"/>
      <c r="L185" s="15"/>
      <c r="M185" s="13"/>
      <c r="N185" s="11"/>
      <c r="O185" s="15"/>
      <c r="P185" s="13"/>
      <c r="Q185" s="11"/>
      <c r="R185" s="15"/>
      <c r="S185" s="11"/>
      <c r="T185" s="11"/>
      <c r="U185" s="11"/>
      <c r="V185" s="11"/>
      <c r="W185" s="11"/>
    </row>
    <row r="186" spans="7:23" x14ac:dyDescent="0.3">
      <c r="G186" s="11"/>
      <c r="H186" s="11"/>
      <c r="I186" s="15"/>
      <c r="J186" s="11"/>
      <c r="K186" s="11"/>
      <c r="L186" s="15"/>
      <c r="M186" s="13"/>
      <c r="N186" s="11"/>
      <c r="O186" s="15"/>
      <c r="P186" s="13"/>
      <c r="Q186" s="11"/>
      <c r="R186" s="15"/>
      <c r="S186" s="11"/>
      <c r="T186" s="11"/>
      <c r="U186" s="11"/>
      <c r="V186" s="11"/>
      <c r="W186" s="11"/>
    </row>
    <row r="187" spans="7:23" x14ac:dyDescent="0.3">
      <c r="G187" s="11"/>
      <c r="H187" s="11"/>
      <c r="I187" s="15"/>
      <c r="J187" s="11"/>
      <c r="K187" s="11"/>
      <c r="L187" s="15"/>
      <c r="M187" s="13"/>
      <c r="N187" s="11"/>
      <c r="O187" s="15"/>
      <c r="P187" s="13"/>
      <c r="Q187" s="11"/>
      <c r="R187" s="15"/>
      <c r="S187" s="11"/>
      <c r="T187" s="11"/>
      <c r="U187" s="11"/>
      <c r="V187" s="11"/>
      <c r="W187" s="11"/>
    </row>
    <row r="188" spans="7:23" x14ac:dyDescent="0.3">
      <c r="G188" s="11"/>
      <c r="H188" s="11"/>
      <c r="I188" s="15"/>
      <c r="J188" s="11"/>
      <c r="K188" s="11"/>
      <c r="L188" s="15"/>
      <c r="M188" s="13"/>
      <c r="N188" s="11"/>
      <c r="O188" s="15"/>
      <c r="P188" s="13"/>
      <c r="Q188" s="11"/>
      <c r="R188" s="15"/>
      <c r="S188" s="11"/>
      <c r="T188" s="11"/>
      <c r="U188" s="11"/>
      <c r="V188" s="11"/>
      <c r="W188" s="11"/>
    </row>
    <row r="189" spans="7:23" x14ac:dyDescent="0.3">
      <c r="G189" s="11"/>
      <c r="H189" s="11"/>
      <c r="I189" s="15"/>
      <c r="J189" s="11"/>
      <c r="K189" s="11"/>
      <c r="L189" s="15"/>
      <c r="M189" s="13"/>
      <c r="N189" s="11"/>
      <c r="O189" s="15"/>
      <c r="P189" s="13"/>
      <c r="Q189" s="11"/>
      <c r="R189" s="15"/>
      <c r="S189" s="11"/>
      <c r="T189" s="11"/>
      <c r="U189" s="11"/>
      <c r="V189" s="11"/>
      <c r="W189" s="11"/>
    </row>
    <row r="190" spans="7:23" x14ac:dyDescent="0.3">
      <c r="G190" s="11"/>
      <c r="H190" s="11"/>
      <c r="I190" s="15"/>
      <c r="J190" s="11"/>
      <c r="K190" s="11"/>
      <c r="L190" s="15"/>
      <c r="M190" s="13"/>
      <c r="N190" s="11"/>
      <c r="O190" s="15"/>
      <c r="P190" s="13"/>
      <c r="Q190" s="11"/>
      <c r="R190" s="15"/>
      <c r="S190" s="11"/>
      <c r="T190" s="11"/>
      <c r="U190" s="11"/>
      <c r="V190" s="11"/>
      <c r="W190" s="11"/>
    </row>
    <row r="191" spans="7:23" x14ac:dyDescent="0.3">
      <c r="G191" s="11"/>
      <c r="H191" s="11"/>
      <c r="I191" s="15"/>
      <c r="J191" s="11"/>
      <c r="K191" s="11"/>
      <c r="L191" s="15"/>
      <c r="M191" s="13"/>
      <c r="N191" s="11"/>
      <c r="O191" s="15"/>
      <c r="P191" s="13"/>
      <c r="Q191" s="11"/>
      <c r="R191" s="15"/>
      <c r="S191" s="11"/>
      <c r="T191" s="11"/>
      <c r="U191" s="11"/>
      <c r="V191" s="11"/>
      <c r="W191" s="11"/>
    </row>
    <row r="192" spans="7:23" x14ac:dyDescent="0.3">
      <c r="G192" s="11"/>
      <c r="H192" s="11"/>
      <c r="I192" s="15"/>
      <c r="J192" s="11"/>
      <c r="K192" s="11"/>
      <c r="L192" s="15"/>
      <c r="M192" s="13"/>
      <c r="N192" s="11"/>
      <c r="O192" s="15"/>
      <c r="P192" s="13"/>
      <c r="Q192" s="11"/>
      <c r="R192" s="15"/>
      <c r="S192" s="11"/>
      <c r="T192" s="11"/>
      <c r="U192" s="11"/>
      <c r="V192" s="11"/>
      <c r="W192" s="11"/>
    </row>
    <row r="193" spans="7:23" x14ac:dyDescent="0.3">
      <c r="G193" s="11"/>
      <c r="H193" s="11"/>
      <c r="I193" s="15"/>
      <c r="J193" s="11"/>
      <c r="K193" s="11"/>
      <c r="L193" s="15"/>
      <c r="M193" s="13"/>
      <c r="N193" s="11"/>
      <c r="O193" s="15"/>
      <c r="P193" s="13"/>
      <c r="Q193" s="11"/>
      <c r="R193" s="15"/>
      <c r="S193" s="11"/>
      <c r="T193" s="11"/>
      <c r="U193" s="11"/>
      <c r="V193" s="11"/>
      <c r="W193" s="11"/>
    </row>
    <row r="194" spans="7:23" x14ac:dyDescent="0.3">
      <c r="G194" s="11"/>
      <c r="H194" s="11"/>
      <c r="I194" s="15"/>
      <c r="J194" s="11"/>
      <c r="K194" s="11"/>
      <c r="L194" s="15"/>
      <c r="M194" s="13"/>
      <c r="N194" s="11"/>
      <c r="O194" s="15"/>
      <c r="P194" s="13"/>
      <c r="Q194" s="11"/>
      <c r="R194" s="15"/>
      <c r="S194" s="11"/>
      <c r="T194" s="11"/>
      <c r="U194" s="11"/>
      <c r="V194" s="11"/>
      <c r="W194" s="11"/>
    </row>
    <row r="195" spans="7:23" x14ac:dyDescent="0.3">
      <c r="G195" s="11"/>
      <c r="H195" s="11"/>
      <c r="I195" s="15"/>
      <c r="J195" s="11"/>
      <c r="K195" s="11"/>
      <c r="L195" s="15"/>
      <c r="M195" s="13"/>
      <c r="N195" s="11"/>
      <c r="O195" s="15"/>
      <c r="P195" s="13"/>
      <c r="Q195" s="11"/>
      <c r="R195" s="15"/>
      <c r="S195" s="11"/>
      <c r="T195" s="11"/>
      <c r="U195" s="11"/>
      <c r="V195" s="11"/>
      <c r="W195" s="11"/>
    </row>
    <row r="196" spans="7:23" x14ac:dyDescent="0.3">
      <c r="G196" s="11"/>
      <c r="H196" s="11"/>
      <c r="I196" s="15"/>
      <c r="J196" s="11"/>
      <c r="K196" s="11"/>
      <c r="L196" s="15"/>
      <c r="M196" s="13"/>
      <c r="N196" s="11"/>
      <c r="O196" s="15"/>
      <c r="P196" s="13"/>
      <c r="Q196" s="11"/>
      <c r="R196" s="15"/>
      <c r="S196" s="11"/>
      <c r="T196" s="11"/>
      <c r="U196" s="11"/>
      <c r="V196" s="11"/>
      <c r="W196" s="11"/>
    </row>
    <row r="197" spans="7:23" x14ac:dyDescent="0.3">
      <c r="G197" s="11"/>
      <c r="H197" s="11"/>
      <c r="I197" s="15"/>
      <c r="J197" s="11"/>
      <c r="K197" s="11"/>
      <c r="L197" s="15"/>
      <c r="M197" s="13"/>
      <c r="N197" s="11"/>
      <c r="O197" s="15"/>
      <c r="P197" s="13"/>
      <c r="Q197" s="11"/>
      <c r="R197" s="15"/>
      <c r="S197" s="11"/>
      <c r="T197" s="11"/>
      <c r="U197" s="11"/>
      <c r="V197" s="11"/>
      <c r="W197" s="11"/>
    </row>
    <row r="198" spans="7:23" x14ac:dyDescent="0.3">
      <c r="G198" s="11"/>
      <c r="H198" s="11"/>
      <c r="I198" s="15"/>
      <c r="J198" s="11"/>
      <c r="K198" s="11"/>
      <c r="L198" s="15"/>
      <c r="M198" s="13"/>
      <c r="N198" s="11"/>
      <c r="O198" s="15"/>
      <c r="P198" s="13"/>
      <c r="Q198" s="11"/>
      <c r="R198" s="15"/>
      <c r="S198" s="11"/>
      <c r="T198" s="11"/>
      <c r="U198" s="11"/>
      <c r="V198" s="11"/>
      <c r="W198" s="11"/>
    </row>
    <row r="199" spans="7:23" x14ac:dyDescent="0.3">
      <c r="G199" s="11"/>
      <c r="H199" s="11"/>
      <c r="I199" s="15"/>
      <c r="J199" s="11"/>
      <c r="K199" s="11"/>
      <c r="L199" s="15"/>
      <c r="M199" s="13"/>
      <c r="N199" s="11"/>
      <c r="O199" s="15"/>
      <c r="P199" s="13"/>
      <c r="Q199" s="11"/>
      <c r="R199" s="15"/>
      <c r="S199" s="11"/>
      <c r="T199" s="11"/>
      <c r="U199" s="11"/>
      <c r="V199" s="11"/>
      <c r="W199" s="11"/>
    </row>
    <row r="200" spans="7:23" x14ac:dyDescent="0.3">
      <c r="G200" s="11"/>
      <c r="H200" s="11"/>
      <c r="I200" s="15"/>
      <c r="J200" s="11"/>
      <c r="K200" s="11"/>
      <c r="L200" s="15"/>
      <c r="M200" s="13"/>
      <c r="N200" s="11"/>
      <c r="O200" s="15"/>
      <c r="P200" s="13"/>
      <c r="Q200" s="11"/>
      <c r="R200" s="15"/>
      <c r="S200" s="11"/>
      <c r="T200" s="11"/>
      <c r="U200" s="11"/>
      <c r="V200" s="11"/>
      <c r="W200" s="11"/>
    </row>
    <row r="201" spans="7:23" x14ac:dyDescent="0.3">
      <c r="G201" s="11"/>
      <c r="H201" s="11"/>
      <c r="I201" s="15"/>
      <c r="J201" s="11"/>
      <c r="K201" s="11"/>
      <c r="L201" s="15"/>
      <c r="M201" s="13"/>
      <c r="N201" s="11"/>
      <c r="O201" s="15"/>
      <c r="P201" s="13"/>
      <c r="Q201" s="11"/>
      <c r="R201" s="15"/>
      <c r="S201" s="11"/>
      <c r="T201" s="11"/>
      <c r="U201" s="11"/>
      <c r="V201" s="11"/>
      <c r="W201" s="11"/>
    </row>
    <row r="202" spans="7:23" x14ac:dyDescent="0.3">
      <c r="G202" s="11"/>
      <c r="H202" s="11"/>
      <c r="I202" s="15"/>
      <c r="J202" s="11"/>
      <c r="K202" s="11"/>
      <c r="L202" s="15"/>
      <c r="M202" s="13"/>
      <c r="N202" s="11"/>
      <c r="O202" s="15"/>
      <c r="P202" s="13"/>
      <c r="Q202" s="11"/>
      <c r="R202" s="15"/>
      <c r="S202" s="11"/>
      <c r="T202" s="11"/>
      <c r="U202" s="11"/>
      <c r="V202" s="11"/>
      <c r="W202" s="11"/>
    </row>
    <row r="203" spans="7:23" x14ac:dyDescent="0.3">
      <c r="G203" s="11"/>
      <c r="H203" s="11"/>
      <c r="I203" s="15"/>
      <c r="J203" s="11"/>
      <c r="K203" s="11"/>
      <c r="L203" s="15"/>
      <c r="M203" s="13"/>
      <c r="N203" s="11"/>
      <c r="O203" s="15"/>
      <c r="P203" s="13"/>
      <c r="Q203" s="11"/>
      <c r="R203" s="15"/>
      <c r="S203" s="11"/>
      <c r="T203" s="11"/>
      <c r="U203" s="11"/>
      <c r="V203" s="11"/>
      <c r="W203" s="11"/>
    </row>
    <row r="204" spans="7:23" x14ac:dyDescent="0.3">
      <c r="G204" s="11"/>
      <c r="H204" s="11"/>
      <c r="I204" s="15"/>
      <c r="J204" s="11"/>
      <c r="K204" s="11"/>
      <c r="L204" s="15"/>
      <c r="M204" s="13"/>
      <c r="N204" s="11"/>
      <c r="O204" s="15"/>
      <c r="P204" s="13"/>
      <c r="Q204" s="11"/>
      <c r="R204" s="15"/>
      <c r="S204" s="11"/>
      <c r="T204" s="11"/>
      <c r="U204" s="11"/>
      <c r="V204" s="11"/>
      <c r="W204" s="11"/>
    </row>
    <row r="205" spans="7:23" x14ac:dyDescent="0.3">
      <c r="G205" s="11"/>
      <c r="H205" s="11"/>
      <c r="I205" s="15"/>
      <c r="J205" s="11"/>
      <c r="K205" s="11"/>
      <c r="L205" s="15"/>
      <c r="M205" s="13"/>
      <c r="N205" s="11"/>
      <c r="O205" s="15"/>
      <c r="P205" s="13"/>
      <c r="Q205" s="11"/>
      <c r="R205" s="15"/>
      <c r="S205" s="11"/>
      <c r="T205" s="11"/>
      <c r="U205" s="11"/>
      <c r="V205" s="11"/>
      <c r="W205" s="11"/>
    </row>
    <row r="206" spans="7:23" x14ac:dyDescent="0.3">
      <c r="G206" s="11"/>
      <c r="H206" s="11"/>
      <c r="I206" s="15"/>
      <c r="J206" s="11"/>
      <c r="K206" s="11"/>
      <c r="L206" s="15"/>
      <c r="M206" s="13"/>
      <c r="N206" s="11"/>
      <c r="O206" s="15"/>
      <c r="P206" s="13"/>
      <c r="Q206" s="11"/>
      <c r="R206" s="15"/>
      <c r="S206" s="11"/>
      <c r="T206" s="11"/>
      <c r="U206" s="11"/>
      <c r="V206" s="11"/>
      <c r="W206" s="11"/>
    </row>
    <row r="207" spans="7:23" x14ac:dyDescent="0.3">
      <c r="G207" s="11"/>
      <c r="H207" s="11"/>
      <c r="I207" s="15"/>
      <c r="J207" s="11"/>
      <c r="K207" s="11"/>
      <c r="L207" s="15"/>
      <c r="M207" s="13"/>
      <c r="N207" s="11"/>
      <c r="O207" s="15"/>
      <c r="P207" s="13"/>
      <c r="Q207" s="11"/>
      <c r="R207" s="15"/>
      <c r="S207" s="11"/>
      <c r="T207" s="11"/>
      <c r="U207" s="11"/>
      <c r="V207" s="11"/>
      <c r="W207" s="11"/>
    </row>
    <row r="208" spans="7:23" x14ac:dyDescent="0.3">
      <c r="G208" s="11"/>
      <c r="H208" s="11"/>
      <c r="I208" s="15"/>
      <c r="J208" s="11"/>
      <c r="K208" s="11"/>
      <c r="L208" s="15"/>
      <c r="M208" s="13"/>
      <c r="N208" s="11"/>
      <c r="O208" s="15"/>
      <c r="P208" s="13"/>
      <c r="Q208" s="11"/>
      <c r="R208" s="15"/>
      <c r="S208" s="11"/>
      <c r="T208" s="11"/>
      <c r="U208" s="11"/>
      <c r="V208" s="11"/>
      <c r="W208" s="11"/>
    </row>
    <row r="209" spans="7:23" x14ac:dyDescent="0.3">
      <c r="G209" s="11"/>
      <c r="H209" s="11"/>
      <c r="I209" s="15"/>
      <c r="J209" s="11"/>
      <c r="K209" s="11"/>
      <c r="L209" s="15"/>
      <c r="M209" s="13"/>
      <c r="N209" s="11"/>
      <c r="O209" s="15"/>
      <c r="P209" s="13"/>
      <c r="Q209" s="11"/>
      <c r="R209" s="15"/>
      <c r="S209" s="11"/>
      <c r="T209" s="11"/>
      <c r="U209" s="11"/>
      <c r="V209" s="11"/>
      <c r="W209" s="11"/>
    </row>
    <row r="210" spans="7:23" x14ac:dyDescent="0.3">
      <c r="G210" s="11"/>
      <c r="H210" s="11"/>
      <c r="I210" s="15"/>
      <c r="J210" s="11"/>
      <c r="K210" s="11"/>
      <c r="L210" s="15"/>
      <c r="M210" s="13"/>
      <c r="N210" s="11"/>
      <c r="O210" s="15"/>
      <c r="P210" s="13"/>
      <c r="Q210" s="11"/>
      <c r="R210" s="15"/>
      <c r="S210" s="11"/>
      <c r="T210" s="11"/>
      <c r="U210" s="11"/>
      <c r="V210" s="11"/>
      <c r="W210" s="11"/>
    </row>
    <row r="211" spans="7:23" x14ac:dyDescent="0.3">
      <c r="G211" s="11"/>
      <c r="H211" s="11"/>
      <c r="I211" s="15"/>
      <c r="J211" s="11"/>
      <c r="K211" s="11"/>
      <c r="L211" s="15"/>
      <c r="M211" s="13"/>
      <c r="N211" s="11"/>
      <c r="O211" s="15"/>
      <c r="P211" s="13"/>
      <c r="Q211" s="11"/>
      <c r="R211" s="15"/>
      <c r="S211" s="11"/>
      <c r="T211" s="11"/>
      <c r="U211" s="11"/>
      <c r="V211" s="11"/>
      <c r="W211" s="11"/>
    </row>
    <row r="212" spans="7:23" x14ac:dyDescent="0.3">
      <c r="G212" s="11"/>
      <c r="H212" s="11"/>
      <c r="I212" s="15"/>
      <c r="J212" s="11"/>
      <c r="K212" s="11"/>
      <c r="L212" s="15"/>
      <c r="M212" s="13"/>
      <c r="N212" s="11"/>
      <c r="O212" s="15"/>
      <c r="P212" s="11"/>
      <c r="Q212" s="11"/>
      <c r="R212" s="15"/>
      <c r="S212" s="11"/>
      <c r="T212" s="11"/>
      <c r="U212" s="11"/>
      <c r="V212" s="11"/>
      <c r="W212" s="11"/>
    </row>
    <row r="213" spans="7:23" x14ac:dyDescent="0.3">
      <c r="G213" s="11"/>
      <c r="H213" s="11"/>
      <c r="I213" s="15"/>
      <c r="J213" s="11"/>
      <c r="K213" s="11"/>
      <c r="L213" s="15"/>
      <c r="M213" s="13"/>
      <c r="N213" s="11"/>
      <c r="O213" s="15"/>
      <c r="P213" s="11"/>
      <c r="Q213" s="11"/>
      <c r="R213" s="15"/>
      <c r="S213" s="11"/>
      <c r="T213" s="11"/>
      <c r="U213" s="11"/>
      <c r="V213" s="11"/>
      <c r="W213" s="11"/>
    </row>
    <row r="214" spans="7:23" x14ac:dyDescent="0.3">
      <c r="G214" s="11"/>
      <c r="H214" s="11"/>
      <c r="I214" s="15"/>
      <c r="J214" s="11"/>
      <c r="K214" s="11"/>
      <c r="L214" s="15"/>
      <c r="M214" s="13"/>
      <c r="N214" s="11"/>
      <c r="O214" s="15"/>
      <c r="P214" s="11"/>
      <c r="Q214" s="11"/>
      <c r="R214" s="15"/>
      <c r="S214" s="11"/>
      <c r="T214" s="11"/>
      <c r="U214" s="11"/>
      <c r="V214" s="11"/>
      <c r="W214" s="11"/>
    </row>
    <row r="215" spans="7:23" x14ac:dyDescent="0.3">
      <c r="G215" s="11"/>
      <c r="H215" s="11"/>
      <c r="I215" s="15"/>
      <c r="J215" s="11"/>
      <c r="K215" s="11"/>
      <c r="L215" s="15"/>
      <c r="M215" s="13"/>
      <c r="N215" s="11"/>
      <c r="O215" s="15"/>
      <c r="P215" s="11"/>
      <c r="Q215" s="11"/>
      <c r="R215" s="15"/>
      <c r="S215" s="11"/>
      <c r="T215" s="11"/>
      <c r="U215" s="11"/>
      <c r="V215" s="11"/>
      <c r="W215" s="11"/>
    </row>
    <row r="216" spans="7:23" x14ac:dyDescent="0.3">
      <c r="G216" s="11"/>
      <c r="H216" s="11"/>
      <c r="I216" s="15"/>
      <c r="J216" s="11"/>
      <c r="K216" s="11"/>
      <c r="L216" s="15"/>
      <c r="M216" s="13"/>
      <c r="N216" s="11"/>
      <c r="O216" s="15"/>
      <c r="P216" s="11"/>
      <c r="Q216" s="11"/>
      <c r="R216" s="15"/>
      <c r="S216" s="11"/>
      <c r="T216" s="11"/>
      <c r="U216" s="11"/>
      <c r="V216" s="11"/>
      <c r="W216" s="11"/>
    </row>
    <row r="217" spans="7:23" x14ac:dyDescent="0.3">
      <c r="G217" s="11"/>
      <c r="H217" s="11"/>
      <c r="I217" s="15"/>
      <c r="J217" s="11"/>
      <c r="K217" s="11"/>
      <c r="L217" s="15"/>
      <c r="M217" s="13"/>
      <c r="N217" s="11"/>
      <c r="O217" s="15"/>
      <c r="P217" s="11"/>
      <c r="Q217" s="11"/>
      <c r="R217" s="15"/>
      <c r="S217" s="11"/>
      <c r="T217" s="11"/>
      <c r="U217" s="11"/>
      <c r="V217" s="11"/>
      <c r="W217" s="11"/>
    </row>
    <row r="218" spans="7:23" x14ac:dyDescent="0.3">
      <c r="G218" s="11"/>
      <c r="H218" s="11"/>
      <c r="I218" s="15"/>
      <c r="J218" s="11"/>
      <c r="K218" s="11"/>
      <c r="L218" s="15"/>
      <c r="M218" s="13"/>
      <c r="N218" s="11"/>
      <c r="O218" s="15"/>
      <c r="P218" s="11"/>
      <c r="Q218" s="11"/>
      <c r="R218" s="15"/>
      <c r="S218" s="11"/>
      <c r="T218" s="11"/>
      <c r="U218" s="11"/>
      <c r="V218" s="11"/>
      <c r="W218" s="11"/>
    </row>
    <row r="219" spans="7:23" x14ac:dyDescent="0.3">
      <c r="G219" s="11"/>
      <c r="H219" s="11"/>
      <c r="I219" s="15"/>
      <c r="J219" s="11"/>
      <c r="K219" s="11"/>
      <c r="L219" s="15"/>
      <c r="M219" s="13"/>
      <c r="N219" s="11"/>
      <c r="O219" s="15"/>
      <c r="P219" s="11"/>
      <c r="Q219" s="11"/>
      <c r="R219" s="15"/>
      <c r="S219" s="11"/>
      <c r="T219" s="11"/>
      <c r="U219" s="11"/>
      <c r="V219" s="11"/>
      <c r="W219" s="11"/>
    </row>
    <row r="220" spans="7:23" x14ac:dyDescent="0.3">
      <c r="G220" s="11"/>
      <c r="H220" s="11"/>
      <c r="I220" s="15"/>
      <c r="J220" s="11"/>
      <c r="K220" s="11"/>
      <c r="L220" s="15"/>
      <c r="M220" s="13"/>
      <c r="N220" s="11"/>
      <c r="O220" s="15"/>
      <c r="P220" s="11"/>
      <c r="Q220" s="11"/>
      <c r="R220" s="15"/>
      <c r="S220" s="11"/>
      <c r="T220" s="11"/>
      <c r="U220" s="11"/>
      <c r="V220" s="11"/>
      <c r="W220" s="11"/>
    </row>
    <row r="221" spans="7:23" x14ac:dyDescent="0.3">
      <c r="G221" s="11"/>
      <c r="H221" s="11"/>
      <c r="I221" s="15"/>
      <c r="J221" s="11"/>
      <c r="K221" s="11"/>
      <c r="L221" s="15"/>
      <c r="M221" s="13"/>
      <c r="N221" s="11"/>
      <c r="O221" s="15"/>
      <c r="P221" s="11"/>
      <c r="Q221" s="11"/>
      <c r="R221" s="15"/>
      <c r="S221" s="11"/>
      <c r="T221" s="11"/>
      <c r="U221" s="11"/>
      <c r="V221" s="11"/>
      <c r="W221" s="11"/>
    </row>
    <row r="222" spans="7:23" x14ac:dyDescent="0.3">
      <c r="G222" s="11"/>
      <c r="H222" s="11"/>
      <c r="I222" s="15"/>
      <c r="J222" s="11"/>
      <c r="K222" s="11"/>
      <c r="L222" s="15"/>
      <c r="M222" s="13"/>
      <c r="N222" s="11"/>
      <c r="O222" s="15"/>
      <c r="P222" s="11"/>
      <c r="Q222" s="11"/>
      <c r="R222" s="15"/>
      <c r="S222" s="11"/>
      <c r="T222" s="11"/>
      <c r="U222" s="11"/>
      <c r="V222" s="11"/>
      <c r="W222" s="11"/>
    </row>
    <row r="223" spans="7:23" x14ac:dyDescent="0.3">
      <c r="G223" s="11"/>
      <c r="H223" s="11"/>
      <c r="I223" s="15"/>
      <c r="J223" s="11"/>
      <c r="K223" s="11"/>
      <c r="L223" s="15"/>
      <c r="M223" s="13"/>
      <c r="N223" s="11"/>
      <c r="O223" s="15"/>
      <c r="P223" s="11"/>
      <c r="Q223" s="11"/>
      <c r="R223" s="15"/>
      <c r="S223" s="11"/>
      <c r="T223" s="11"/>
      <c r="U223" s="11"/>
      <c r="V223" s="11"/>
      <c r="W223" s="11"/>
    </row>
    <row r="224" spans="7:23" x14ac:dyDescent="0.3">
      <c r="G224" s="11"/>
      <c r="H224" s="11"/>
      <c r="I224" s="15"/>
      <c r="J224" s="11"/>
      <c r="K224" s="11"/>
      <c r="L224" s="15"/>
      <c r="M224" s="13"/>
      <c r="N224" s="11"/>
      <c r="O224" s="15"/>
      <c r="P224" s="11"/>
      <c r="Q224" s="11"/>
      <c r="R224" s="15"/>
      <c r="S224" s="11"/>
      <c r="T224" s="11"/>
      <c r="U224" s="11"/>
      <c r="V224" s="11"/>
      <c r="W224" s="11"/>
    </row>
    <row r="225" spans="7:23" x14ac:dyDescent="0.3">
      <c r="G225" s="11"/>
      <c r="H225" s="11"/>
      <c r="I225" s="15"/>
      <c r="J225" s="11"/>
      <c r="K225" s="11"/>
      <c r="L225" s="15"/>
      <c r="M225" s="13"/>
      <c r="N225" s="11"/>
      <c r="O225" s="15"/>
      <c r="P225" s="11"/>
      <c r="Q225" s="11"/>
      <c r="R225" s="15"/>
      <c r="S225" s="11"/>
      <c r="T225" s="11"/>
      <c r="U225" s="11"/>
      <c r="V225" s="11"/>
      <c r="W225" s="11"/>
    </row>
    <row r="226" spans="7:23" x14ac:dyDescent="0.3">
      <c r="G226" s="11"/>
      <c r="H226" s="11"/>
      <c r="I226" s="15"/>
      <c r="J226" s="11"/>
      <c r="K226" s="11"/>
      <c r="L226" s="15"/>
      <c r="M226" s="13"/>
      <c r="N226" s="11"/>
      <c r="O226" s="15"/>
      <c r="P226" s="11"/>
      <c r="Q226" s="11"/>
      <c r="R226" s="15"/>
      <c r="S226" s="11"/>
      <c r="T226" s="11"/>
      <c r="U226" s="11"/>
      <c r="V226" s="11"/>
      <c r="W226" s="11"/>
    </row>
    <row r="227" spans="7:23" x14ac:dyDescent="0.3">
      <c r="G227" s="11"/>
      <c r="H227" s="11"/>
      <c r="I227" s="15"/>
      <c r="J227" s="11"/>
      <c r="K227" s="11"/>
      <c r="L227" s="15"/>
      <c r="M227" s="13"/>
      <c r="N227" s="11"/>
      <c r="O227" s="15"/>
      <c r="P227" s="11"/>
      <c r="Q227" s="11"/>
      <c r="R227" s="15"/>
      <c r="S227" s="11"/>
      <c r="T227" s="11"/>
      <c r="U227" s="11"/>
      <c r="V227" s="11"/>
      <c r="W227" s="11"/>
    </row>
    <row r="228" spans="7:23" x14ac:dyDescent="0.3">
      <c r="G228" s="11"/>
      <c r="H228" s="11"/>
      <c r="I228" s="15"/>
      <c r="J228" s="11"/>
      <c r="K228" s="11"/>
      <c r="L228" s="15"/>
      <c r="M228" s="13"/>
      <c r="N228" s="11"/>
      <c r="O228" s="15"/>
      <c r="P228" s="11"/>
      <c r="Q228" s="11"/>
      <c r="R228" s="15"/>
      <c r="S228" s="11"/>
      <c r="T228" s="11"/>
      <c r="U228" s="11"/>
      <c r="V228" s="11"/>
      <c r="W228" s="11"/>
    </row>
    <row r="229" spans="7:23" x14ac:dyDescent="0.3">
      <c r="G229" s="11"/>
      <c r="H229" s="11"/>
      <c r="I229" s="15"/>
      <c r="J229" s="11"/>
      <c r="K229" s="11"/>
      <c r="L229" s="15"/>
      <c r="M229" s="13"/>
      <c r="N229" s="11"/>
      <c r="O229" s="15"/>
      <c r="P229" s="11"/>
      <c r="Q229" s="11"/>
      <c r="R229" s="15"/>
      <c r="S229" s="11"/>
      <c r="T229" s="11"/>
      <c r="U229" s="11"/>
      <c r="V229" s="11"/>
      <c r="W229" s="11"/>
    </row>
    <row r="230" spans="7:23" x14ac:dyDescent="0.3">
      <c r="G230" s="11"/>
      <c r="H230" s="11"/>
      <c r="I230" s="15"/>
      <c r="J230" s="11"/>
      <c r="K230" s="11"/>
      <c r="L230" s="15"/>
      <c r="M230" s="13"/>
      <c r="N230" s="11"/>
      <c r="O230" s="15"/>
      <c r="P230" s="11"/>
      <c r="Q230" s="11"/>
      <c r="R230" s="15"/>
      <c r="S230" s="11"/>
      <c r="T230" s="11"/>
      <c r="U230" s="11"/>
      <c r="V230" s="11"/>
      <c r="W230" s="11"/>
    </row>
    <row r="231" spans="7:23" x14ac:dyDescent="0.3">
      <c r="G231" s="11"/>
      <c r="H231" s="11"/>
      <c r="I231" s="15"/>
      <c r="J231" s="11"/>
      <c r="K231" s="11"/>
      <c r="L231" s="15"/>
      <c r="M231" s="13"/>
      <c r="N231" s="11"/>
      <c r="O231" s="15"/>
      <c r="P231" s="11"/>
      <c r="Q231" s="11"/>
      <c r="R231" s="15"/>
      <c r="S231" s="11"/>
      <c r="T231" s="11"/>
      <c r="U231" s="11"/>
      <c r="V231" s="11"/>
      <c r="W231" s="11"/>
    </row>
    <row r="232" spans="7:23" x14ac:dyDescent="0.3">
      <c r="G232" s="11"/>
      <c r="H232" s="11"/>
      <c r="I232" s="15"/>
      <c r="J232" s="11"/>
      <c r="K232" s="11"/>
      <c r="L232" s="15"/>
      <c r="M232" s="13"/>
      <c r="N232" s="11"/>
      <c r="O232" s="15"/>
      <c r="P232" s="11"/>
      <c r="Q232" s="11"/>
      <c r="R232" s="15"/>
      <c r="S232" s="11"/>
      <c r="T232" s="11"/>
      <c r="U232" s="11"/>
      <c r="V232" s="11"/>
      <c r="W232" s="11"/>
    </row>
    <row r="233" spans="7:23" x14ac:dyDescent="0.3">
      <c r="G233" s="11"/>
      <c r="H233" s="11"/>
      <c r="I233" s="15"/>
      <c r="J233" s="11"/>
      <c r="K233" s="11"/>
      <c r="L233" s="15"/>
      <c r="M233" s="13"/>
      <c r="N233" s="11"/>
      <c r="O233" s="15"/>
      <c r="P233" s="11"/>
      <c r="Q233" s="11"/>
      <c r="R233" s="15"/>
      <c r="S233" s="11"/>
      <c r="T233" s="11"/>
      <c r="U233" s="11"/>
      <c r="V233" s="11"/>
      <c r="W233" s="11"/>
    </row>
    <row r="234" spans="7:23" x14ac:dyDescent="0.3">
      <c r="G234" s="11"/>
      <c r="H234" s="11"/>
      <c r="I234" s="15"/>
      <c r="J234" s="11"/>
      <c r="K234" s="11"/>
      <c r="L234" s="15"/>
      <c r="M234" s="13"/>
      <c r="N234" s="11"/>
      <c r="O234" s="15"/>
      <c r="P234" s="11"/>
      <c r="Q234" s="11"/>
      <c r="R234" s="15"/>
      <c r="S234" s="11"/>
      <c r="T234" s="11"/>
      <c r="U234" s="11"/>
      <c r="V234" s="11"/>
      <c r="W234" s="11"/>
    </row>
    <row r="235" spans="7:23" x14ac:dyDescent="0.3">
      <c r="G235" s="11"/>
      <c r="H235" s="11"/>
      <c r="I235" s="15"/>
      <c r="J235" s="11"/>
      <c r="K235" s="11"/>
      <c r="L235" s="15"/>
      <c r="M235" s="13"/>
      <c r="N235" s="11"/>
      <c r="O235" s="15"/>
      <c r="P235" s="11"/>
      <c r="Q235" s="11"/>
      <c r="R235" s="15"/>
      <c r="S235" s="11"/>
      <c r="T235" s="11"/>
      <c r="U235" s="11"/>
      <c r="V235" s="11"/>
      <c r="W235" s="11"/>
    </row>
    <row r="236" spans="7:23" x14ac:dyDescent="0.3">
      <c r="G236" s="11"/>
      <c r="H236" s="11"/>
      <c r="I236" s="15"/>
      <c r="J236" s="11"/>
      <c r="K236" s="11"/>
      <c r="L236" s="15"/>
      <c r="M236" s="13"/>
      <c r="N236" s="11"/>
      <c r="O236" s="15"/>
      <c r="P236" s="11"/>
      <c r="Q236" s="11"/>
      <c r="R236" s="15"/>
      <c r="S236" s="11"/>
      <c r="T236" s="11"/>
      <c r="U236" s="11"/>
      <c r="V236" s="11"/>
      <c r="W236" s="11"/>
    </row>
    <row r="237" spans="7:23" x14ac:dyDescent="0.3">
      <c r="G237" s="11"/>
      <c r="H237" s="11"/>
      <c r="I237" s="15"/>
      <c r="J237" s="11"/>
      <c r="K237" s="11"/>
      <c r="L237" s="15"/>
      <c r="M237" s="13"/>
      <c r="N237" s="11"/>
      <c r="O237" s="15"/>
      <c r="P237" s="11"/>
      <c r="Q237" s="11"/>
      <c r="R237" s="15"/>
      <c r="S237" s="11"/>
      <c r="T237" s="11"/>
      <c r="U237" s="11"/>
      <c r="V237" s="11"/>
      <c r="W237" s="11"/>
    </row>
    <row r="238" spans="7:23" x14ac:dyDescent="0.3">
      <c r="G238" s="11"/>
      <c r="H238" s="11"/>
      <c r="I238" s="15"/>
      <c r="J238" s="11"/>
      <c r="K238" s="11"/>
      <c r="L238" s="15"/>
      <c r="M238" s="13"/>
      <c r="N238" s="11"/>
      <c r="O238" s="15"/>
      <c r="P238" s="11"/>
      <c r="Q238" s="11"/>
      <c r="R238" s="15"/>
      <c r="S238" s="11"/>
      <c r="T238" s="11"/>
      <c r="U238" s="11"/>
      <c r="V238" s="11"/>
      <c r="W238" s="11"/>
    </row>
    <row r="239" spans="7:23" x14ac:dyDescent="0.3">
      <c r="G239" s="11"/>
      <c r="H239" s="11"/>
      <c r="I239" s="15"/>
      <c r="J239" s="11"/>
      <c r="K239" s="11"/>
      <c r="L239" s="15"/>
      <c r="M239" s="13"/>
      <c r="N239" s="11"/>
      <c r="O239" s="15"/>
      <c r="P239" s="11"/>
      <c r="Q239" s="11"/>
      <c r="R239" s="15"/>
      <c r="S239" s="11"/>
      <c r="T239" s="11"/>
      <c r="U239" s="11"/>
      <c r="V239" s="11"/>
      <c r="W239" s="11"/>
    </row>
    <row r="240" spans="7:23" x14ac:dyDescent="0.3">
      <c r="G240" s="11"/>
      <c r="H240" s="11"/>
      <c r="I240" s="15"/>
      <c r="J240" s="11"/>
      <c r="K240" s="11"/>
      <c r="L240" s="15"/>
      <c r="M240" s="13"/>
      <c r="N240" s="11"/>
      <c r="O240" s="15"/>
      <c r="P240" s="11"/>
      <c r="Q240" s="11"/>
      <c r="R240" s="15"/>
      <c r="S240" s="11"/>
      <c r="T240" s="11"/>
      <c r="U240" s="11"/>
      <c r="V240" s="11"/>
      <c r="W240" s="11"/>
    </row>
    <row r="241" spans="7:23" x14ac:dyDescent="0.3">
      <c r="G241" s="11"/>
      <c r="H241" s="11"/>
      <c r="I241" s="15"/>
      <c r="J241" s="11"/>
      <c r="K241" s="11"/>
      <c r="L241" s="15"/>
      <c r="M241" s="13"/>
      <c r="N241" s="11"/>
      <c r="O241" s="15"/>
      <c r="P241" s="11"/>
      <c r="Q241" s="11"/>
      <c r="R241" s="15"/>
      <c r="S241" s="11"/>
      <c r="T241" s="11"/>
      <c r="U241" s="11"/>
      <c r="V241" s="11"/>
      <c r="W241" s="11"/>
    </row>
    <row r="242" spans="7:23" x14ac:dyDescent="0.3">
      <c r="G242" s="11"/>
      <c r="H242" s="11"/>
      <c r="I242" s="15"/>
      <c r="J242" s="11"/>
      <c r="K242" s="11"/>
      <c r="L242" s="15"/>
      <c r="M242" s="13"/>
      <c r="N242" s="11"/>
      <c r="O242" s="15"/>
      <c r="P242" s="11"/>
      <c r="Q242" s="11"/>
      <c r="R242" s="15"/>
      <c r="S242" s="11"/>
      <c r="T242" s="11"/>
      <c r="U242" s="11"/>
      <c r="V242" s="11"/>
      <c r="W242" s="11"/>
    </row>
    <row r="243" spans="7:23" x14ac:dyDescent="0.3">
      <c r="G243" s="11"/>
      <c r="H243" s="11"/>
      <c r="I243" s="15"/>
      <c r="J243" s="11"/>
      <c r="K243" s="11"/>
      <c r="L243" s="15"/>
      <c r="M243" s="13"/>
      <c r="N243" s="11"/>
      <c r="O243" s="15"/>
      <c r="P243" s="11"/>
      <c r="Q243" s="11"/>
      <c r="R243" s="15"/>
      <c r="S243" s="11"/>
      <c r="T243" s="11"/>
      <c r="U243" s="11"/>
      <c r="V243" s="11"/>
      <c r="W243" s="11"/>
    </row>
    <row r="244" spans="7:23" x14ac:dyDescent="0.3">
      <c r="G244" s="11"/>
      <c r="H244" s="11"/>
      <c r="I244" s="15"/>
      <c r="J244" s="11"/>
      <c r="K244" s="11"/>
      <c r="L244" s="15"/>
      <c r="M244" s="13"/>
      <c r="N244" s="11"/>
      <c r="O244" s="15"/>
      <c r="P244" s="11"/>
      <c r="Q244" s="11"/>
      <c r="R244" s="15"/>
      <c r="S244" s="11"/>
      <c r="T244" s="11"/>
      <c r="U244" s="11"/>
      <c r="V244" s="11"/>
      <c r="W244" s="11"/>
    </row>
    <row r="245" spans="7:23" x14ac:dyDescent="0.3">
      <c r="G245" s="11"/>
      <c r="H245" s="11"/>
      <c r="I245" s="15"/>
      <c r="J245" s="11"/>
      <c r="K245" s="11"/>
      <c r="L245" s="15"/>
      <c r="M245" s="13"/>
      <c r="N245" s="11"/>
      <c r="O245" s="15"/>
      <c r="P245" s="11"/>
      <c r="Q245" s="11"/>
      <c r="R245" s="15"/>
      <c r="S245" s="11"/>
      <c r="T245" s="11"/>
      <c r="U245" s="11"/>
      <c r="V245" s="11"/>
      <c r="W245" s="11"/>
    </row>
    <row r="246" spans="7:23" x14ac:dyDescent="0.3">
      <c r="G246" s="11"/>
      <c r="H246" s="11"/>
      <c r="I246" s="15"/>
      <c r="J246" s="11"/>
      <c r="K246" s="11"/>
      <c r="L246" s="15"/>
      <c r="M246" s="13"/>
      <c r="N246" s="11"/>
      <c r="O246" s="15"/>
      <c r="P246" s="11"/>
      <c r="Q246" s="11"/>
      <c r="R246" s="15"/>
      <c r="S246" s="11"/>
      <c r="T246" s="11"/>
      <c r="U246" s="11"/>
      <c r="V246" s="11"/>
      <c r="W246" s="11"/>
    </row>
    <row r="247" spans="7:23" x14ac:dyDescent="0.3">
      <c r="G247" s="11"/>
      <c r="H247" s="11"/>
      <c r="I247" s="15"/>
      <c r="J247" s="11"/>
      <c r="K247" s="11"/>
      <c r="L247" s="15"/>
      <c r="M247" s="13"/>
      <c r="N247" s="11"/>
      <c r="O247" s="15"/>
      <c r="P247" s="11"/>
      <c r="Q247" s="11"/>
      <c r="R247" s="15"/>
      <c r="S247" s="11"/>
      <c r="T247" s="11"/>
      <c r="U247" s="11"/>
      <c r="V247" s="11"/>
      <c r="W247" s="11"/>
    </row>
    <row r="248" spans="7:23" x14ac:dyDescent="0.3">
      <c r="G248" s="11"/>
      <c r="H248" s="11"/>
      <c r="I248" s="15"/>
      <c r="J248" s="11"/>
      <c r="K248" s="11"/>
      <c r="L248" s="15"/>
      <c r="M248" s="13"/>
      <c r="N248" s="11"/>
      <c r="O248" s="15"/>
      <c r="P248" s="11"/>
      <c r="Q248" s="11"/>
      <c r="R248" s="15"/>
      <c r="S248" s="11"/>
      <c r="T248" s="11"/>
      <c r="U248" s="11"/>
      <c r="V248" s="11"/>
      <c r="W248" s="11"/>
    </row>
    <row r="249" spans="7:23" x14ac:dyDescent="0.3">
      <c r="G249" s="11"/>
      <c r="H249" s="11"/>
      <c r="I249" s="15"/>
      <c r="J249" s="11"/>
      <c r="K249" s="11"/>
      <c r="L249" s="15"/>
      <c r="M249" s="13"/>
      <c r="N249" s="11"/>
      <c r="O249" s="15"/>
      <c r="P249" s="11"/>
      <c r="Q249" s="11"/>
      <c r="R249" s="15"/>
      <c r="S249" s="11"/>
      <c r="T249" s="11"/>
      <c r="U249" s="11"/>
      <c r="V249" s="11"/>
      <c r="W249" s="11"/>
    </row>
    <row r="250" spans="7:23" x14ac:dyDescent="0.3">
      <c r="L250" s="1">
        <v>0</v>
      </c>
      <c r="M250" s="13">
        <v>0</v>
      </c>
      <c r="N250" s="12">
        <v>0</v>
      </c>
    </row>
    <row r="251" spans="7:23" x14ac:dyDescent="0.3">
      <c r="L251" s="1">
        <v>0</v>
      </c>
      <c r="M251" s="13">
        <v>0</v>
      </c>
      <c r="N251" s="12">
        <v>0</v>
      </c>
    </row>
    <row r="252" spans="7:23" x14ac:dyDescent="0.3">
      <c r="L252" s="1">
        <v>0</v>
      </c>
      <c r="M252" s="13">
        <v>0</v>
      </c>
      <c r="N252" s="12">
        <v>0</v>
      </c>
    </row>
    <row r="253" spans="7:23" x14ac:dyDescent="0.3">
      <c r="L253" s="1">
        <v>0</v>
      </c>
      <c r="M253" s="13">
        <v>0</v>
      </c>
      <c r="N253" s="12">
        <v>0</v>
      </c>
    </row>
    <row r="254" spans="7:23" x14ac:dyDescent="0.3">
      <c r="L254" s="1">
        <v>0</v>
      </c>
      <c r="M254" s="13">
        <v>0</v>
      </c>
      <c r="N254" s="12">
        <v>0</v>
      </c>
    </row>
    <row r="255" spans="7:23" x14ac:dyDescent="0.3">
      <c r="L255" s="1">
        <v>0</v>
      </c>
      <c r="M255" s="13">
        <v>0</v>
      </c>
      <c r="N255" s="12">
        <v>0</v>
      </c>
    </row>
    <row r="256" spans="7:23" x14ac:dyDescent="0.3">
      <c r="L256" s="1">
        <v>0</v>
      </c>
      <c r="M256" s="13">
        <v>0</v>
      </c>
      <c r="N256" s="12">
        <v>0</v>
      </c>
    </row>
    <row r="257" spans="12:14" x14ac:dyDescent="0.3">
      <c r="L257" s="1">
        <v>0</v>
      </c>
      <c r="M257" s="13">
        <v>0</v>
      </c>
      <c r="N257" s="12">
        <v>0</v>
      </c>
    </row>
    <row r="258" spans="12:14" x14ac:dyDescent="0.3">
      <c r="L258" s="1">
        <v>0</v>
      </c>
      <c r="M258" s="13">
        <v>0</v>
      </c>
      <c r="N258" s="12">
        <v>0</v>
      </c>
    </row>
    <row r="259" spans="12:14" x14ac:dyDescent="0.3">
      <c r="L259" s="1">
        <v>0</v>
      </c>
      <c r="M259" s="13">
        <v>0</v>
      </c>
      <c r="N259" s="12">
        <v>0</v>
      </c>
    </row>
    <row r="260" spans="12:14" x14ac:dyDescent="0.3">
      <c r="L260" s="1">
        <v>0</v>
      </c>
      <c r="M260" s="13">
        <v>0</v>
      </c>
      <c r="N260" s="12">
        <v>0</v>
      </c>
    </row>
    <row r="261" spans="12:14" x14ac:dyDescent="0.3">
      <c r="L261" s="1">
        <v>0</v>
      </c>
    </row>
    <row r="262" spans="12:14" x14ac:dyDescent="0.3">
      <c r="L262" s="1">
        <v>0</v>
      </c>
    </row>
    <row r="263" spans="12:14" x14ac:dyDescent="0.3">
      <c r="L263" s="1">
        <v>0</v>
      </c>
    </row>
    <row r="264" spans="12:14" x14ac:dyDescent="0.3">
      <c r="L264" s="1">
        <v>0</v>
      </c>
    </row>
  </sheetData>
  <mergeCells count="9">
    <mergeCell ref="X7:Z7"/>
    <mergeCell ref="B1:F1"/>
    <mergeCell ref="R7:T7"/>
    <mergeCell ref="U7:W7"/>
    <mergeCell ref="L7:N7"/>
    <mergeCell ref="F7:H7"/>
    <mergeCell ref="O7:Q7"/>
    <mergeCell ref="I7:K7"/>
    <mergeCell ref="C7:E7"/>
  </mergeCells>
  <phoneticPr fontId="3" type="noConversion"/>
  <hyperlinks>
    <hyperlink ref="B7" location="ÍNDICE!A1" display="Regresar al Índice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PORTADA</vt:lpstr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Begoña Bastida Blazquez</cp:lastModifiedBy>
  <cp:lastPrinted>2021-02-23T10:22:57Z</cp:lastPrinted>
  <dcterms:created xsi:type="dcterms:W3CDTF">2013-02-04T09:00:36Z</dcterms:created>
  <dcterms:modified xsi:type="dcterms:W3CDTF">2024-02-08T10:16:26Z</dcterms:modified>
</cp:coreProperties>
</file>